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15360" windowHeight="83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2" i="5"/>
  <c r="H21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E21" i="5"/>
  <c r="E20" i="5"/>
  <c r="H20" i="5" s="1"/>
  <c r="H16" i="5" s="1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H10" i="8"/>
  <c r="G16" i="8"/>
  <c r="F16" i="8"/>
  <c r="E14" i="8"/>
  <c r="H14" i="8" s="1"/>
  <c r="E12" i="8"/>
  <c r="H12" i="8" s="1"/>
  <c r="E10" i="8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26" i="6"/>
  <c r="H25" i="6"/>
  <c r="H21" i="6"/>
  <c r="H17" i="6"/>
  <c r="H16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E24" i="6"/>
  <c r="H24" i="6" s="1"/>
  <c r="E22" i="6"/>
  <c r="H22" i="6" s="1"/>
  <c r="E21" i="6"/>
  <c r="E20" i="6"/>
  <c r="H20" i="6" s="1"/>
  <c r="E19" i="6"/>
  <c r="H19" i="6" s="1"/>
  <c r="E18" i="6"/>
  <c r="H18" i="6" s="1"/>
  <c r="E17" i="6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E16" i="8"/>
  <c r="H6" i="8"/>
  <c r="E23" i="6"/>
  <c r="H23" i="6" s="1"/>
  <c r="F77" i="6"/>
  <c r="G77" i="6"/>
  <c r="E13" i="6"/>
  <c r="H13" i="6" s="1"/>
  <c r="D77" i="6"/>
  <c r="C77" i="6"/>
  <c r="E5" i="6"/>
  <c r="H42" i="5"/>
  <c r="E25" i="5"/>
  <c r="E16" i="5"/>
  <c r="E42" i="5" s="1"/>
  <c r="H16" i="8"/>
  <c r="E77" i="6" l="1"/>
  <c r="H5" i="6"/>
  <c r="H77" i="6" s="1"/>
</calcChain>
</file>

<file path=xl/sharedStrings.xml><?xml version="1.0" encoding="utf-8"?>
<sst xmlns="http://schemas.openxmlformats.org/spreadsheetml/2006/main" count="227" uniqueCount="149">
  <si>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</si>
  <si>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</si>
  <si>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</si>
  <si>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</si>
  <si>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</si>
  <si>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</si>
  <si>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</si>
  <si>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</si>
  <si>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</si>
  <si>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</si>
  <si>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</si>
  <si>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</si>
  <si>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</si>
  <si>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</si>
  <si>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</si>
  <si>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</si>
  <si>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</si>
  <si>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</si>
  <si>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</si>
  <si>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</si>
  <si>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</si>
  <si>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</si>
  <si>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</si>
  <si>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</si>
  <si>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</si>
  <si>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</si>
  <si>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</si>
  <si>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</si>
  <si>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</si>
  <si>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</si>
  <si>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</si>
  <si>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</si>
  <si>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</si>
  <si>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</si>
  <si>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</si>
  <si>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</si>
  <si>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</si>
  <si>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</si>
  <si>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</si>
  <si>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</si>
  <si>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</si>
  <si>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</si>
  <si>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</si>
  <si>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</si>
  <si>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</si>
  <si>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</si>
  <si>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</si>
  <si>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</si>
  <si>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</si>
  <si>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</si>
  <si>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</si>
  <si>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</si>
  <si>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</si>
  <si>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</si>
  <si>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</si>
  <si>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</si>
  <si>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</si>
  <si>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</si>
  <si>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</si>
  <si>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</si>
  <si>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</si>
  <si>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</si>
  <si>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</si>
  <si>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</si>
  <si>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</si>
  <si>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</si>
  <si>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</si>
  <si>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</si>
  <si>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</si>
  <si>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</si>
  <si>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</si>
  <si>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</si>
  <si>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</si>
  <si>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</si>
  <si>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</si>
  <si>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</si>
  <si>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</si>
  <si>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</si>
  <si>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</si>
  <si>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</si>
  <si>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</si>
  <si>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</si>
  <si>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</si>
  <si>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</si>
  <si>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</si>
  <si>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</si>
  <si>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</si>
  <si>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</si>
  <si>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</si>
  <si>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</si>
  <si>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</si>
  <si>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</si>
  <si>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</si>
  <si>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</si>
  <si>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</si>
  <si>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</si>
  <si>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</si>
  <si>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</si>
  <si>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</si>
  <si>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</si>
  <si>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</si>
  <si>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</si>
  <si>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</si>
  <si>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</si>
  <si>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</si>
  <si>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</si>
  <si>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</si>
  <si>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</si>
  <si>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</si>
  <si>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</si>
  <si>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</si>
  <si>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</si>
  <si>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</si>
  <si>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</si>
  <si>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</si>
  <si>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</si>
  <si>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</si>
  <si>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</si>
  <si>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</si>
  <si>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</si>
  <si>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</si>
  <si>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</si>
  <si>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</si>
  <si>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</si>
  <si>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</si>
  <si>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</si>
  <si>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</si>
  <si>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</si>
  <si>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</si>
  <si>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</si>
  <si>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</si>
  <si>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</si>
  <si>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Casa de la Cultura del Municipio de Valle de Santiago, Gto.
Estado Analítico del Ejercicio del Presupuesto de Egresos
Clasificación por Objeto del Gasto(Capítulo y Concepto)
Del 1 de Enero AL 31 DE DICIEMBRE DEL 2021</t>
  </si>
  <si>
    <t>Casa de la Cultura del Municipio de Valle de Santiago, Gto.
Estado Analítico del Ejercicio del Presupuesto de Egresos
Clasificación Ecónomica (Por Tipo de Gasto)
Del 1 de Enero AL 31 DE DICIEMBRE DEL 2021</t>
  </si>
  <si>
    <t>ADMINISTRACION DE GOBIERNO</t>
  </si>
  <si>
    <t>TALLERES</t>
  </si>
  <si>
    <t>ADMINISTRACION DE TALLERES</t>
  </si>
  <si>
    <t>Casa de la Cultura del Municipio de Valle de Santiago, Gto.
Estado Analítico del Ejercicio del Presupuesto de Egresos
Clasificación Administrativa
Del 1 de Enero AL 31 DE DICIEMBRE DEL 2021</t>
  </si>
  <si>
    <t>Gobierno (Federal/Estatal/Municipal) de Casa de la Cultura del Municipio de Valle de Santiago, Gto.
Estado Analítico del Ejercicio del Presupuesto de Egresos
Clasificación Administrativa
Del 1 de Enero AL 31 DE DICIEMBRE DEL 2021</t>
  </si>
  <si>
    <t>Sector Paraestatal del Gobierno (Federal/Estatal/Municipal) de Casa de la Cultura del Municipio de Valle de Santiago, Gto.
Estado Analítico del Ejercicio del Presupuesto de Egresos
Clasificación Administrativa
Del 1 de Enero AL 31 DE DICIEMBRE DEL 2021</t>
  </si>
  <si>
    <t>Casa de la Cultura del Municipio de Valle de Santiago, Gto.
Estado Análitico del Ejercicio del Presupuesto de Egresos
Clasificación Funcional (Finalidad y Función)
Del 1 de Enero AL 31 DE DICIEMBRE DEL 2021</t>
  </si>
  <si>
    <t>Bajo protesta de decir verdad declaramos que los Estados Financieros y sus notas, son razonablemente correctos y son responsabilidad del emisor.</t>
  </si>
  <si>
    <t>_____________________________________________</t>
  </si>
  <si>
    <t>DIRECTOR DE CASA DE LA CULTURA</t>
  </si>
  <si>
    <t>M.C.C. GUILLERMO GUSTAVO PEREZ LARA</t>
  </si>
  <si>
    <t>____________________________________</t>
  </si>
  <si>
    <t>ENCARGADO DEL AREA CONTABLE</t>
  </si>
  <si>
    <t>C.P. JESUS IVAN GOMEZ LINCE</t>
  </si>
  <si>
    <t>M.C.C. GUILERMO GUSTAVO PEREZ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</si>
</sst>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8" applyFont="1" applyAlignment="1" applyProtection="1">
      <alignment vertical="top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5" t="s">
        <v>132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8" t="s">
        <v>65</v>
      </c>
      <c r="B5" s="7"/>
      <c r="C5" s="14">
        <f>SUM(C6:C12)</f>
        <v>2151982.33</v>
      </c>
      <c r="D5" s="14">
        <f>SUM(D6:D12)</f>
        <v>-257657.3</v>
      </c>
      <c r="E5" s="14">
        <f>C5+D5</f>
        <v>1894325.03</v>
      </c>
      <c r="F5" s="14">
        <f>SUM(F6:F12)</f>
        <v>1847488.17</v>
      </c>
      <c r="G5" s="14">
        <f>SUM(G6:G12)</f>
        <v>1847488.17</v>
      </c>
      <c r="H5" s="14">
        <f>E5-F5</f>
        <v>46836.860000000102</v>
      </c>
    </row>
    <row r="6" spans="1:8" x14ac:dyDescent="0.2">
      <c r="A6" s="49">
        <v>1100</v>
      </c>
      <c r="B6" s="11" t="s">
        <v>74</v>
      </c>
      <c r="C6" s="15">
        <v>1309560</v>
      </c>
      <c r="D6" s="15">
        <v>-76819</v>
      </c>
      <c r="E6" s="15">
        <f t="shared" ref="E6:E69" si="0">C6+D6</f>
        <v>1232741</v>
      </c>
      <c r="F6" s="15">
        <v>1210654.92</v>
      </c>
      <c r="G6" s="15">
        <v>1210654.92</v>
      </c>
      <c r="H6" s="15">
        <f t="shared" ref="H6:H69" si="1">E6-F6</f>
        <v>22086.080000000075</v>
      </c>
    </row>
    <row r="7" spans="1:8" x14ac:dyDescent="0.2">
      <c r="A7" s="49">
        <v>1200</v>
      </c>
      <c r="B7" s="11" t="s">
        <v>75</v>
      </c>
      <c r="C7" s="15">
        <v>300786</v>
      </c>
      <c r="D7" s="15">
        <v>-219302.8</v>
      </c>
      <c r="E7" s="15">
        <f t="shared" si="0"/>
        <v>81483.200000000012</v>
      </c>
      <c r="F7" s="15">
        <v>71652.17</v>
      </c>
      <c r="G7" s="15">
        <v>71652.17</v>
      </c>
      <c r="H7" s="15">
        <f t="shared" si="1"/>
        <v>9831.0300000000134</v>
      </c>
    </row>
    <row r="8" spans="1:8" x14ac:dyDescent="0.2">
      <c r="A8" s="49">
        <v>1300</v>
      </c>
      <c r="B8" s="11" t="s">
        <v>76</v>
      </c>
      <c r="C8" s="15">
        <v>247901.33</v>
      </c>
      <c r="D8" s="15">
        <v>1664</v>
      </c>
      <c r="E8" s="15">
        <f t="shared" si="0"/>
        <v>249565.33</v>
      </c>
      <c r="F8" s="15">
        <v>238857.58</v>
      </c>
      <c r="G8" s="15">
        <v>238857.58</v>
      </c>
      <c r="H8" s="15">
        <f t="shared" si="1"/>
        <v>10707.75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77</v>
      </c>
      <c r="C10" s="15">
        <v>293735</v>
      </c>
      <c r="D10" s="15">
        <v>36800.5</v>
      </c>
      <c r="E10" s="15">
        <f t="shared" si="0"/>
        <v>330535.5</v>
      </c>
      <c r="F10" s="15">
        <v>326323.5</v>
      </c>
      <c r="G10" s="15">
        <v>326323.5</v>
      </c>
      <c r="H10" s="15">
        <f t="shared" si="1"/>
        <v>4212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78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66</v>
      </c>
      <c r="B13" s="7"/>
      <c r="C13" s="15">
        <f>SUM(C14:C22)</f>
        <v>240000</v>
      </c>
      <c r="D13" s="15">
        <f>SUM(D14:D22)</f>
        <v>-34000</v>
      </c>
      <c r="E13" s="15">
        <f t="shared" si="0"/>
        <v>206000</v>
      </c>
      <c r="F13" s="15">
        <f>SUM(F14:F22)</f>
        <v>188565.48</v>
      </c>
      <c r="G13" s="15">
        <f>SUM(G14:G22)</f>
        <v>188565.48</v>
      </c>
      <c r="H13" s="15">
        <f t="shared" si="1"/>
        <v>17434.51999999999</v>
      </c>
    </row>
    <row r="14" spans="1:8" x14ac:dyDescent="0.2">
      <c r="A14" s="49">
        <v>2100</v>
      </c>
      <c r="B14" s="11" t="s">
        <v>79</v>
      </c>
      <c r="C14" s="15">
        <v>60000</v>
      </c>
      <c r="D14" s="15">
        <v>-4000</v>
      </c>
      <c r="E14" s="15">
        <f t="shared" si="0"/>
        <v>56000</v>
      </c>
      <c r="F14" s="15">
        <v>45404.87</v>
      </c>
      <c r="G14" s="15">
        <v>45404.87</v>
      </c>
      <c r="H14" s="15">
        <f t="shared" si="1"/>
        <v>10595.129999999997</v>
      </c>
    </row>
    <row r="15" spans="1:8" x14ac:dyDescent="0.2">
      <c r="A15" s="49">
        <v>2200</v>
      </c>
      <c r="B15" s="11" t="s">
        <v>80</v>
      </c>
      <c r="C15" s="15">
        <v>50000</v>
      </c>
      <c r="D15" s="15">
        <v>-20000</v>
      </c>
      <c r="E15" s="15">
        <f t="shared" si="0"/>
        <v>30000</v>
      </c>
      <c r="F15" s="15">
        <v>29803.18</v>
      </c>
      <c r="G15" s="15">
        <v>29803.18</v>
      </c>
      <c r="H15" s="15">
        <f t="shared" si="1"/>
        <v>196.81999999999971</v>
      </c>
    </row>
    <row r="16" spans="1:8" x14ac:dyDescent="0.2">
      <c r="A16" s="49">
        <v>2300</v>
      </c>
      <c r="B16" s="11" t="s">
        <v>81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82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83</v>
      </c>
      <c r="C18" s="15">
        <v>15000</v>
      </c>
      <c r="D18" s="15">
        <v>0</v>
      </c>
      <c r="E18" s="15">
        <f t="shared" si="0"/>
        <v>15000</v>
      </c>
      <c r="F18" s="15">
        <v>13794.41</v>
      </c>
      <c r="G18" s="15">
        <v>13794.41</v>
      </c>
      <c r="H18" s="15">
        <f t="shared" si="1"/>
        <v>1205.5900000000001</v>
      </c>
    </row>
    <row r="19" spans="1:8" x14ac:dyDescent="0.2">
      <c r="A19" s="49">
        <v>2600</v>
      </c>
      <c r="B19" s="11" t="s">
        <v>84</v>
      </c>
      <c r="C19" s="15">
        <v>70000</v>
      </c>
      <c r="D19" s="15">
        <v>10872.19</v>
      </c>
      <c r="E19" s="15">
        <f t="shared" si="0"/>
        <v>80872.19</v>
      </c>
      <c r="F19" s="15">
        <v>75435.210000000006</v>
      </c>
      <c r="G19" s="15">
        <v>75435.210000000006</v>
      </c>
      <c r="H19" s="15">
        <f t="shared" si="1"/>
        <v>5436.9799999999959</v>
      </c>
    </row>
    <row r="20" spans="1:8" x14ac:dyDescent="0.2">
      <c r="A20" s="49">
        <v>2700</v>
      </c>
      <c r="B20" s="11" t="s">
        <v>85</v>
      </c>
      <c r="C20" s="15">
        <v>35000</v>
      </c>
      <c r="D20" s="15">
        <v>-10872.19</v>
      </c>
      <c r="E20" s="15">
        <f t="shared" si="0"/>
        <v>24127.809999999998</v>
      </c>
      <c r="F20" s="15">
        <v>24127.81</v>
      </c>
      <c r="G20" s="15">
        <v>24127.81</v>
      </c>
      <c r="H20" s="15">
        <f t="shared" si="1"/>
        <v>0</v>
      </c>
    </row>
    <row r="21" spans="1:8" x14ac:dyDescent="0.2">
      <c r="A21" s="49">
        <v>2800</v>
      </c>
      <c r="B21" s="11" t="s">
        <v>86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87</v>
      </c>
      <c r="C22" s="15">
        <v>10000</v>
      </c>
      <c r="D22" s="15">
        <v>-10000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67</v>
      </c>
      <c r="B23" s="7"/>
      <c r="C23" s="15">
        <f>SUM(C24:C32)</f>
        <v>498921.67</v>
      </c>
      <c r="D23" s="15">
        <f>SUM(D24:D32)</f>
        <v>93058.11</v>
      </c>
      <c r="E23" s="15">
        <f t="shared" si="0"/>
        <v>591979.78</v>
      </c>
      <c r="F23" s="15">
        <f>SUM(F24:F32)</f>
        <v>596476.13</v>
      </c>
      <c r="G23" s="15">
        <f>SUM(G24:G32)</f>
        <v>596476.13</v>
      </c>
      <c r="H23" s="15">
        <f t="shared" si="1"/>
        <v>-4496.3499999999767</v>
      </c>
    </row>
    <row r="24" spans="1:8" x14ac:dyDescent="0.2">
      <c r="A24" s="49">
        <v>3100</v>
      </c>
      <c r="B24" s="11" t="s">
        <v>88</v>
      </c>
      <c r="C24" s="15">
        <v>30000</v>
      </c>
      <c r="D24" s="15">
        <v>0</v>
      </c>
      <c r="E24" s="15">
        <f t="shared" si="0"/>
        <v>30000</v>
      </c>
      <c r="F24" s="15">
        <v>29774</v>
      </c>
      <c r="G24" s="15">
        <v>29774</v>
      </c>
      <c r="H24" s="15">
        <f t="shared" si="1"/>
        <v>226</v>
      </c>
    </row>
    <row r="25" spans="1:8" x14ac:dyDescent="0.2">
      <c r="A25" s="49">
        <v>3200</v>
      </c>
      <c r="B25" s="11" t="s">
        <v>89</v>
      </c>
      <c r="C25" s="15">
        <v>0</v>
      </c>
      <c r="D25" s="15">
        <v>0</v>
      </c>
      <c r="E25" s="15">
        <f t="shared" si="0"/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49">
        <v>3300</v>
      </c>
      <c r="B26" s="11" t="s">
        <v>90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91</v>
      </c>
      <c r="C27" s="15">
        <v>23000</v>
      </c>
      <c r="D27" s="15">
        <v>-3727.93</v>
      </c>
      <c r="E27" s="15">
        <f t="shared" si="0"/>
        <v>19272.07</v>
      </c>
      <c r="F27" s="15">
        <v>16762.349999999999</v>
      </c>
      <c r="G27" s="15">
        <v>16762.349999999999</v>
      </c>
      <c r="H27" s="15">
        <f t="shared" si="1"/>
        <v>2509.7200000000012</v>
      </c>
    </row>
    <row r="28" spans="1:8" x14ac:dyDescent="0.2">
      <c r="A28" s="49">
        <v>3500</v>
      </c>
      <c r="B28" s="11" t="s">
        <v>92</v>
      </c>
      <c r="C28" s="15">
        <v>60000</v>
      </c>
      <c r="D28" s="15">
        <v>9484.24</v>
      </c>
      <c r="E28" s="15">
        <f t="shared" si="0"/>
        <v>69484.240000000005</v>
      </c>
      <c r="F28" s="15">
        <v>68134.09</v>
      </c>
      <c r="G28" s="15">
        <v>68134.09</v>
      </c>
      <c r="H28" s="15">
        <f t="shared" si="1"/>
        <v>1350.1500000000087</v>
      </c>
    </row>
    <row r="29" spans="1:8" x14ac:dyDescent="0.2">
      <c r="A29" s="49">
        <v>3600</v>
      </c>
      <c r="B29" s="11" t="s">
        <v>93</v>
      </c>
      <c r="C29" s="15">
        <v>15000</v>
      </c>
      <c r="D29" s="15">
        <v>-5000</v>
      </c>
      <c r="E29" s="15">
        <f t="shared" si="0"/>
        <v>10000</v>
      </c>
      <c r="F29" s="15">
        <v>8279.15</v>
      </c>
      <c r="G29" s="15">
        <v>8279.15</v>
      </c>
      <c r="H29" s="15">
        <f t="shared" si="1"/>
        <v>1720.8500000000004</v>
      </c>
    </row>
    <row r="30" spans="1:8" x14ac:dyDescent="0.2">
      <c r="A30" s="49">
        <v>3700</v>
      </c>
      <c r="B30" s="11" t="s">
        <v>94</v>
      </c>
      <c r="C30" s="15">
        <v>10000</v>
      </c>
      <c r="D30" s="15">
        <v>-6000</v>
      </c>
      <c r="E30" s="15">
        <f t="shared" si="0"/>
        <v>4000</v>
      </c>
      <c r="F30" s="15">
        <v>3206</v>
      </c>
      <c r="G30" s="15">
        <v>3206</v>
      </c>
      <c r="H30" s="15">
        <f t="shared" si="1"/>
        <v>794</v>
      </c>
    </row>
    <row r="31" spans="1:8" x14ac:dyDescent="0.2">
      <c r="A31" s="49">
        <v>3800</v>
      </c>
      <c r="B31" s="11" t="s">
        <v>95</v>
      </c>
      <c r="C31" s="15">
        <v>320921.67</v>
      </c>
      <c r="D31" s="15">
        <v>98301.8</v>
      </c>
      <c r="E31" s="15">
        <f t="shared" si="0"/>
        <v>419223.47</v>
      </c>
      <c r="F31" s="15">
        <v>433044.54</v>
      </c>
      <c r="G31" s="15">
        <v>433044.54</v>
      </c>
      <c r="H31" s="15">
        <f t="shared" si="1"/>
        <v>-13821.070000000007</v>
      </c>
    </row>
    <row r="32" spans="1:8" x14ac:dyDescent="0.2">
      <c r="A32" s="49">
        <v>3900</v>
      </c>
      <c r="B32" s="11" t="s">
        <v>19</v>
      </c>
      <c r="C32" s="15">
        <v>40000</v>
      </c>
      <c r="D32" s="15">
        <v>0</v>
      </c>
      <c r="E32" s="15">
        <f t="shared" si="0"/>
        <v>40000</v>
      </c>
      <c r="F32" s="15">
        <v>37276</v>
      </c>
      <c r="G32" s="15">
        <v>37276</v>
      </c>
      <c r="H32" s="15">
        <f t="shared" si="1"/>
        <v>2724</v>
      </c>
    </row>
    <row r="33" spans="1:8" x14ac:dyDescent="0.2">
      <c r="A33" s="48" t="s">
        <v>68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96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97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98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99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100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101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102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69</v>
      </c>
      <c r="B43" s="7"/>
      <c r="C43" s="15">
        <f>SUM(C44:C52)</f>
        <v>0</v>
      </c>
      <c r="D43" s="15">
        <f>SUM(D44:D52)</f>
        <v>0</v>
      </c>
      <c r="E43" s="15">
        <f t="shared" si="0"/>
        <v>0</v>
      </c>
      <c r="F43" s="15">
        <f>SUM(F44:F52)</f>
        <v>0</v>
      </c>
      <c r="G43" s="15">
        <f>SUM(G44:G52)</f>
        <v>0</v>
      </c>
      <c r="H43" s="15">
        <f t="shared" si="1"/>
        <v>0</v>
      </c>
    </row>
    <row r="44" spans="1:8" x14ac:dyDescent="0.2">
      <c r="A44" s="49">
        <v>5100</v>
      </c>
      <c r="B44" s="11" t="s">
        <v>103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104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105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106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107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108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109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110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111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70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112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113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114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71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115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116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117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118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119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120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121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72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73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122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123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124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125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126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127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128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57</v>
      </c>
      <c r="C77" s="17">
        <f t="shared" ref="C77:H77" si="4">SUM(C5+C13+C23+C33+C43+C53+C57+C65+C69)</f>
        <v>2890904</v>
      </c>
      <c r="D77" s="17">
        <f t="shared" si="4"/>
        <v>-198599.19</v>
      </c>
      <c r="E77" s="17">
        <f t="shared" si="4"/>
        <v>2692304.8100000005</v>
      </c>
      <c r="F77" s="17">
        <f t="shared" si="4"/>
        <v>2632529.7799999998</v>
      </c>
      <c r="G77" s="17">
        <f t="shared" si="4"/>
        <v>2632529.7799999998</v>
      </c>
      <c r="H77" s="17">
        <f t="shared" si="4"/>
        <v>59775.030000000115</v>
      </c>
    </row>
    <row r="81" spans="1:8" x14ac:dyDescent="0.2">
      <c r="A81" s="52" t="s">
        <v>141</v>
      </c>
    </row>
    <row r="88" spans="1:8" x14ac:dyDescent="0.2">
      <c r="B88" s="53" t="s">
        <v>142</v>
      </c>
      <c r="F88" s="54" t="s">
        <v>145</v>
      </c>
      <c r="G88" s="54"/>
      <c r="H88" s="54"/>
    </row>
    <row r="89" spans="1:8" x14ac:dyDescent="0.2">
      <c r="B89" s="53" t="s">
        <v>143</v>
      </c>
      <c r="F89" s="54" t="s">
        <v>146</v>
      </c>
      <c r="G89" s="54"/>
      <c r="H89" s="54"/>
    </row>
    <row r="90" spans="1:8" x14ac:dyDescent="0.2">
      <c r="B90" s="53" t="s">
        <v>144</v>
      </c>
      <c r="F90" s="54" t="s">
        <v>147</v>
      </c>
      <c r="G90" s="54"/>
      <c r="H90" s="54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F25" sqref="F25:H27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5" t="s">
        <v>133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2890904</v>
      </c>
      <c r="D6" s="50">
        <v>-198599.19</v>
      </c>
      <c r="E6" s="50">
        <f>C6+D6</f>
        <v>2692304.81</v>
      </c>
      <c r="F6" s="50">
        <v>2632529.7799999998</v>
      </c>
      <c r="G6" s="50">
        <v>2632529.7799999998</v>
      </c>
      <c r="H6" s="50">
        <f>E6-F6</f>
        <v>59775.030000000261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0</v>
      </c>
      <c r="D8" s="50">
        <v>0</v>
      </c>
      <c r="E8" s="50">
        <f>C8+D8</f>
        <v>0</v>
      </c>
      <c r="F8" s="50">
        <v>0</v>
      </c>
      <c r="G8" s="50">
        <v>0</v>
      </c>
      <c r="H8" s="50">
        <f>E8-F8</f>
        <v>0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57</v>
      </c>
      <c r="C16" s="17">
        <f>SUM(C6+C8+C10+C12+C14)</f>
        <v>2890904</v>
      </c>
      <c r="D16" s="17">
        <f>SUM(D6+D8+D10+D12+D14)</f>
        <v>-198599.19</v>
      </c>
      <c r="E16" s="17">
        <f>SUM(E6+E8+E10+E12+E14)</f>
        <v>2692304.81</v>
      </c>
      <c r="F16" s="17">
        <f t="shared" ref="F16:H16" si="0">SUM(F6+F8+F10+F12+F14)</f>
        <v>2632529.7799999998</v>
      </c>
      <c r="G16" s="17">
        <f t="shared" si="0"/>
        <v>2632529.7799999998</v>
      </c>
      <c r="H16" s="17">
        <f t="shared" si="0"/>
        <v>59775.030000000261</v>
      </c>
    </row>
    <row r="18" spans="1:8" x14ac:dyDescent="0.2">
      <c r="A18" s="52" t="s">
        <v>141</v>
      </c>
    </row>
    <row r="25" spans="1:8" x14ac:dyDescent="0.2">
      <c r="B25" s="53" t="s">
        <v>142</v>
      </c>
      <c r="F25" s="54" t="s">
        <v>145</v>
      </c>
      <c r="G25" s="54"/>
      <c r="H25" s="54"/>
    </row>
    <row r="26" spans="1:8" x14ac:dyDescent="0.2">
      <c r="B26" s="53" t="s">
        <v>143</v>
      </c>
      <c r="F26" s="54" t="s">
        <v>146</v>
      </c>
      <c r="G26" s="54"/>
      <c r="H26" s="54"/>
    </row>
    <row r="27" spans="1:8" x14ac:dyDescent="0.2">
      <c r="B27" s="53" t="s">
        <v>148</v>
      </c>
      <c r="F27" s="54" t="s">
        <v>147</v>
      </c>
      <c r="G27" s="54"/>
      <c r="H27" s="54"/>
    </row>
  </sheetData>
  <sheetProtection formatCells="0" formatColumns="0" formatRows="0" autoFilter="0"/>
  <mergeCells count="7">
    <mergeCell ref="F26:H26"/>
    <mergeCell ref="F27:H27"/>
    <mergeCell ref="A1:H1"/>
    <mergeCell ref="C2:G2"/>
    <mergeCell ref="H2:H3"/>
    <mergeCell ref="A2:B4"/>
    <mergeCell ref="F25:H2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topLeftCell="A43" workbookViewId="0">
      <selection activeCell="F73" sqref="F73:H75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5" t="s">
        <v>137</v>
      </c>
      <c r="B1" s="56"/>
      <c r="C1" s="56"/>
      <c r="D1" s="56"/>
      <c r="E1" s="56"/>
      <c r="F1" s="56"/>
      <c r="G1" s="56"/>
      <c r="H1" s="57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60" t="s">
        <v>58</v>
      </c>
      <c r="B3" s="61"/>
      <c r="C3" s="55" t="s">
        <v>64</v>
      </c>
      <c r="D3" s="56"/>
      <c r="E3" s="56"/>
      <c r="F3" s="56"/>
      <c r="G3" s="57"/>
      <c r="H3" s="58" t="s">
        <v>63</v>
      </c>
    </row>
    <row r="4" spans="1:8" ht="24.95" customHeight="1" x14ac:dyDescent="0.2">
      <c r="A4" s="62"/>
      <c r="B4" s="63"/>
      <c r="C4" s="9" t="s">
        <v>59</v>
      </c>
      <c r="D4" s="9" t="s">
        <v>129</v>
      </c>
      <c r="E4" s="9" t="s">
        <v>60</v>
      </c>
      <c r="F4" s="9" t="s">
        <v>61</v>
      </c>
      <c r="G4" s="9" t="s">
        <v>62</v>
      </c>
      <c r="H4" s="59"/>
    </row>
    <row r="5" spans="1:8" x14ac:dyDescent="0.2">
      <c r="A5" s="64"/>
      <c r="B5" s="65"/>
      <c r="C5" s="10">
        <v>1</v>
      </c>
      <c r="D5" s="10">
        <v>2</v>
      </c>
      <c r="E5" s="10" t="s">
        <v>130</v>
      </c>
      <c r="F5" s="10">
        <v>4</v>
      </c>
      <c r="G5" s="10">
        <v>5</v>
      </c>
      <c r="H5" s="10" t="s">
        <v>131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2410260</v>
      </c>
      <c r="D7" s="15">
        <v>69824.81</v>
      </c>
      <c r="E7" s="15">
        <f>C7+D7</f>
        <v>2480084.81</v>
      </c>
      <c r="F7" s="15">
        <v>2435301.44</v>
      </c>
      <c r="G7" s="15">
        <v>2435301.44</v>
      </c>
      <c r="H7" s="15">
        <f>E7-F7</f>
        <v>44783.370000000112</v>
      </c>
    </row>
    <row r="8" spans="1:8" x14ac:dyDescent="0.2">
      <c r="A8" s="4" t="s">
        <v>135</v>
      </c>
      <c r="B8" s="22"/>
      <c r="C8" s="15">
        <v>142644</v>
      </c>
      <c r="D8" s="15">
        <v>19576</v>
      </c>
      <c r="E8" s="15">
        <f t="shared" ref="E8:E13" si="0">C8+D8</f>
        <v>162220</v>
      </c>
      <c r="F8" s="15">
        <v>161900.57</v>
      </c>
      <c r="G8" s="15">
        <v>161900.57</v>
      </c>
      <c r="H8" s="15">
        <f t="shared" ref="H8:H13" si="1">E8-F8</f>
        <v>319.42999999999302</v>
      </c>
    </row>
    <row r="9" spans="1:8" x14ac:dyDescent="0.2">
      <c r="A9" s="4" t="s">
        <v>136</v>
      </c>
      <c r="B9" s="22"/>
      <c r="C9" s="15">
        <v>338000</v>
      </c>
      <c r="D9" s="15">
        <v>-288000</v>
      </c>
      <c r="E9" s="15">
        <f t="shared" si="0"/>
        <v>50000</v>
      </c>
      <c r="F9" s="15">
        <v>35327.769999999997</v>
      </c>
      <c r="G9" s="15">
        <v>35327.769999999997</v>
      </c>
      <c r="H9" s="15">
        <f t="shared" si="1"/>
        <v>14672.230000000003</v>
      </c>
    </row>
    <row r="10" spans="1:8" x14ac:dyDescent="0.2">
      <c r="A10" s="4" t="s">
        <v>53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54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55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56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57</v>
      </c>
      <c r="C16" s="23">
        <f t="shared" ref="C16:H16" si="2">SUM(C7:C15)</f>
        <v>2890904</v>
      </c>
      <c r="D16" s="23">
        <f t="shared" si="2"/>
        <v>-198599.19</v>
      </c>
      <c r="E16" s="23">
        <f t="shared" si="2"/>
        <v>2692304.81</v>
      </c>
      <c r="F16" s="23">
        <f t="shared" si="2"/>
        <v>2632529.7799999998</v>
      </c>
      <c r="G16" s="23">
        <f t="shared" si="2"/>
        <v>2632529.7799999998</v>
      </c>
      <c r="H16" s="23">
        <f t="shared" si="2"/>
        <v>59775.030000000108</v>
      </c>
    </row>
    <row r="19" spans="1:8" ht="45" customHeight="1" x14ac:dyDescent="0.2">
      <c r="A19" s="55" t="s">
        <v>138</v>
      </c>
      <c r="B19" s="56"/>
      <c r="C19" s="56"/>
      <c r="D19" s="56"/>
      <c r="E19" s="56"/>
      <c r="F19" s="56"/>
      <c r="G19" s="56"/>
      <c r="H19" s="57"/>
    </row>
    <row r="21" spans="1:8" x14ac:dyDescent="0.2">
      <c r="A21" s="60" t="s">
        <v>58</v>
      </c>
      <c r="B21" s="61"/>
      <c r="C21" s="55" t="s">
        <v>64</v>
      </c>
      <c r="D21" s="56"/>
      <c r="E21" s="56"/>
      <c r="F21" s="56"/>
      <c r="G21" s="57"/>
      <c r="H21" s="58" t="s">
        <v>63</v>
      </c>
    </row>
    <row r="22" spans="1:8" ht="22.5" x14ac:dyDescent="0.2">
      <c r="A22" s="62"/>
      <c r="B22" s="63"/>
      <c r="C22" s="9" t="s">
        <v>59</v>
      </c>
      <c r="D22" s="9" t="s">
        <v>129</v>
      </c>
      <c r="E22" s="9" t="s">
        <v>60</v>
      </c>
      <c r="F22" s="9" t="s">
        <v>61</v>
      </c>
      <c r="G22" s="9" t="s">
        <v>62</v>
      </c>
      <c r="H22" s="59"/>
    </row>
    <row r="23" spans="1:8" x14ac:dyDescent="0.2">
      <c r="A23" s="64"/>
      <c r="B23" s="65"/>
      <c r="C23" s="10">
        <v>1</v>
      </c>
      <c r="D23" s="10">
        <v>2</v>
      </c>
      <c r="E23" s="10" t="s">
        <v>130</v>
      </c>
      <c r="F23" s="10">
        <v>4</v>
      </c>
      <c r="G23" s="10">
        <v>5</v>
      </c>
      <c r="H23" s="10" t="s">
        <v>131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57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5" t="s">
        <v>139</v>
      </c>
      <c r="B33" s="56"/>
      <c r="C33" s="56"/>
      <c r="D33" s="56"/>
      <c r="E33" s="56"/>
      <c r="F33" s="56"/>
      <c r="G33" s="56"/>
      <c r="H33" s="57"/>
    </row>
    <row r="34" spans="1:8" x14ac:dyDescent="0.2">
      <c r="A34" s="60" t="s">
        <v>58</v>
      </c>
      <c r="B34" s="61"/>
      <c r="C34" s="55" t="s">
        <v>64</v>
      </c>
      <c r="D34" s="56"/>
      <c r="E34" s="56"/>
      <c r="F34" s="56"/>
      <c r="G34" s="57"/>
      <c r="H34" s="58" t="s">
        <v>63</v>
      </c>
    </row>
    <row r="35" spans="1:8" ht="22.5" x14ac:dyDescent="0.2">
      <c r="A35" s="62"/>
      <c r="B35" s="63"/>
      <c r="C35" s="9" t="s">
        <v>59</v>
      </c>
      <c r="D35" s="9" t="s">
        <v>129</v>
      </c>
      <c r="E35" s="9" t="s">
        <v>60</v>
      </c>
      <c r="F35" s="9" t="s">
        <v>61</v>
      </c>
      <c r="G35" s="9" t="s">
        <v>62</v>
      </c>
      <c r="H35" s="59"/>
    </row>
    <row r="36" spans="1:8" x14ac:dyDescent="0.2">
      <c r="A36" s="64"/>
      <c r="B36" s="65"/>
      <c r="C36" s="10">
        <v>1</v>
      </c>
      <c r="D36" s="10">
        <v>2</v>
      </c>
      <c r="E36" s="10" t="s">
        <v>130</v>
      </c>
      <c r="F36" s="10">
        <v>4</v>
      </c>
      <c r="G36" s="10">
        <v>5</v>
      </c>
      <c r="H36" s="10" t="s">
        <v>131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57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4" spans="1:8" x14ac:dyDescent="0.2">
      <c r="A54" s="52" t="s">
        <v>141</v>
      </c>
    </row>
    <row r="73" spans="2:8" x14ac:dyDescent="0.2">
      <c r="B73" s="53" t="s">
        <v>142</v>
      </c>
      <c r="F73" s="54" t="s">
        <v>145</v>
      </c>
      <c r="G73" s="54"/>
      <c r="H73" s="54"/>
    </row>
    <row r="74" spans="2:8" x14ac:dyDescent="0.2">
      <c r="B74" s="53" t="s">
        <v>143</v>
      </c>
      <c r="F74" s="54" t="s">
        <v>146</v>
      </c>
      <c r="G74" s="54"/>
      <c r="H74" s="54"/>
    </row>
    <row r="75" spans="2:8" x14ac:dyDescent="0.2">
      <c r="B75" s="53" t="s">
        <v>144</v>
      </c>
      <c r="F75" s="54" t="s">
        <v>147</v>
      </c>
      <c r="G75" s="54"/>
      <c r="H75" s="54"/>
    </row>
  </sheetData>
  <sheetProtection formatCells="0" formatColumns="0" formatRows="0" insertRows="0" deleteRows="0" autoFilter="0"/>
  <mergeCells count="15">
    <mergeCell ref="C21:G21"/>
    <mergeCell ref="H21:H22"/>
    <mergeCell ref="A1:H1"/>
    <mergeCell ref="A3:B5"/>
    <mergeCell ref="A19:H19"/>
    <mergeCell ref="A21:B23"/>
    <mergeCell ref="C3:G3"/>
    <mergeCell ref="H3:H4"/>
    <mergeCell ref="F73:H73"/>
    <mergeCell ref="F74:H74"/>
    <mergeCell ref="F75:H75"/>
    <mergeCell ref="A33:H33"/>
    <mergeCell ref="A34:B36"/>
    <mergeCell ref="C34:G34"/>
    <mergeCell ref="H34:H3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workbookViewId="0">
      <selection activeCell="F50" sqref="F50:H52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5" t="s">
        <v>140</v>
      </c>
      <c r="B1" s="56"/>
      <c r="C1" s="56"/>
      <c r="D1" s="56"/>
      <c r="E1" s="56"/>
      <c r="F1" s="56"/>
      <c r="G1" s="56"/>
      <c r="H1" s="57"/>
    </row>
    <row r="2" spans="1:8" x14ac:dyDescent="0.2">
      <c r="A2" s="60" t="s">
        <v>58</v>
      </c>
      <c r="B2" s="61"/>
      <c r="C2" s="55" t="s">
        <v>64</v>
      </c>
      <c r="D2" s="56"/>
      <c r="E2" s="56"/>
      <c r="F2" s="56"/>
      <c r="G2" s="57"/>
      <c r="H2" s="58" t="s">
        <v>63</v>
      </c>
    </row>
    <row r="3" spans="1:8" ht="24.95" customHeight="1" x14ac:dyDescent="0.2">
      <c r="A3" s="62"/>
      <c r="B3" s="63"/>
      <c r="C3" s="9" t="s">
        <v>59</v>
      </c>
      <c r="D3" s="9" t="s">
        <v>129</v>
      </c>
      <c r="E3" s="9" t="s">
        <v>60</v>
      </c>
      <c r="F3" s="9" t="s">
        <v>61</v>
      </c>
      <c r="G3" s="9" t="s">
        <v>62</v>
      </c>
      <c r="H3" s="59"/>
    </row>
    <row r="4" spans="1:8" x14ac:dyDescent="0.2">
      <c r="A4" s="64"/>
      <c r="B4" s="65"/>
      <c r="C4" s="10">
        <v>1</v>
      </c>
      <c r="D4" s="10">
        <v>2</v>
      </c>
      <c r="E4" s="10" t="s">
        <v>130</v>
      </c>
      <c r="F4" s="10">
        <v>4</v>
      </c>
      <c r="G4" s="10">
        <v>5</v>
      </c>
      <c r="H4" s="10" t="s">
        <v>131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2890904</v>
      </c>
      <c r="D16" s="15">
        <f t="shared" si="3"/>
        <v>-198599.19</v>
      </c>
      <c r="E16" s="15">
        <f t="shared" si="3"/>
        <v>2692304.81</v>
      </c>
      <c r="F16" s="15">
        <f t="shared" si="3"/>
        <v>2632529.7799999998</v>
      </c>
      <c r="G16" s="15">
        <f t="shared" si="3"/>
        <v>2632529.7799999998</v>
      </c>
      <c r="H16" s="15">
        <f t="shared" si="3"/>
        <v>59775.030000000261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2890904</v>
      </c>
      <c r="D20" s="15">
        <v>-198599.19</v>
      </c>
      <c r="E20" s="15">
        <f t="shared" si="5"/>
        <v>2692304.81</v>
      </c>
      <c r="F20" s="15">
        <v>2632529.7799999998</v>
      </c>
      <c r="G20" s="15">
        <v>2632529.7799999998</v>
      </c>
      <c r="H20" s="15">
        <f t="shared" si="4"/>
        <v>59775.030000000261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57</v>
      </c>
      <c r="C42" s="23">
        <f t="shared" ref="C42:H42" si="12">SUM(C36+C25+C16+C6)</f>
        <v>2890904</v>
      </c>
      <c r="D42" s="23">
        <f t="shared" si="12"/>
        <v>-198599.19</v>
      </c>
      <c r="E42" s="23">
        <f t="shared" si="12"/>
        <v>2692304.81</v>
      </c>
      <c r="F42" s="23">
        <f t="shared" si="12"/>
        <v>2632529.7799999998</v>
      </c>
      <c r="G42" s="23">
        <f t="shared" si="12"/>
        <v>2632529.7799999998</v>
      </c>
      <c r="H42" s="23">
        <f t="shared" si="12"/>
        <v>59775.030000000261</v>
      </c>
    </row>
    <row r="43" spans="1:8" x14ac:dyDescent="0.2">
      <c r="A43" s="52" t="s">
        <v>141</v>
      </c>
      <c r="B43" s="1"/>
      <c r="C43" s="1"/>
      <c r="D43" s="1"/>
      <c r="E43" s="1"/>
      <c r="F43" s="37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  <row r="50" spans="2:8" x14ac:dyDescent="0.2">
      <c r="B50" s="53" t="s">
        <v>142</v>
      </c>
      <c r="F50" s="54" t="s">
        <v>145</v>
      </c>
      <c r="G50" s="54"/>
      <c r="H50" s="54"/>
    </row>
    <row r="51" spans="2:8" x14ac:dyDescent="0.2">
      <c r="B51" s="53" t="s">
        <v>143</v>
      </c>
      <c r="F51" s="54" t="s">
        <v>146</v>
      </c>
      <c r="G51" s="54"/>
      <c r="H51" s="54"/>
    </row>
    <row r="52" spans="2:8" x14ac:dyDescent="0.2">
      <c r="B52" s="53" t="s">
        <v>144</v>
      </c>
      <c r="F52" s="54" t="s">
        <v>147</v>
      </c>
      <c r="G52" s="54"/>
      <c r="H52" s="54"/>
    </row>
  </sheetData>
  <sheetProtection formatCells="0" formatColumns="0" formatRows="0" autoFilter="0"/>
  <mergeCells count="7">
    <mergeCell ref="F51:H51"/>
    <mergeCell ref="F52:H52"/>
    <mergeCell ref="A1:H1"/>
    <mergeCell ref="A2:B4"/>
    <mergeCell ref="C2:G2"/>
    <mergeCell ref="H2:H3"/>
    <mergeCell ref="F50:H50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2022-01-24T23:09:48Z</cp:lastPrinted>
  <dcterms:created xsi:type="dcterms:W3CDTF">2014-02-10T03:37:14Z</dcterms:created>
  <dcterms:modified xsi:type="dcterms:W3CDTF">2022-02-17T19:09:57Z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