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0490" windowHeight="775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7" l="1"/>
  <c r="D37" i="7"/>
  <c r="D36" i="7"/>
  <c r="G36" i="7" s="1"/>
  <c r="D35" i="7"/>
  <c r="G35" i="7" s="1"/>
  <c r="G34" i="7"/>
  <c r="D34" i="7"/>
  <c r="D33" i="7"/>
  <c r="G33" i="7" s="1"/>
  <c r="D32" i="7"/>
  <c r="G32" i="7" s="1"/>
  <c r="D31" i="7"/>
  <c r="G31" i="7" s="1"/>
  <c r="G30" i="7"/>
  <c r="D30" i="7"/>
  <c r="G29" i="7"/>
  <c r="D29" i="7"/>
  <c r="D27" i="7"/>
  <c r="G27" i="7" s="1"/>
  <c r="D26" i="7"/>
  <c r="G26" i="7" s="1"/>
  <c r="D25" i="7"/>
  <c r="G25" i="7" s="1"/>
  <c r="D24" i="7"/>
  <c r="G24" i="7" s="1"/>
  <c r="G23" i="7"/>
  <c r="D23" i="7"/>
  <c r="D22" i="7"/>
  <c r="G22" i="7" s="1"/>
  <c r="D21" i="7"/>
  <c r="G21" i="7" s="1"/>
  <c r="D20" i="7"/>
  <c r="G20" i="7" s="1"/>
  <c r="G19" i="7"/>
  <c r="D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G15" i="6"/>
  <c r="D15" i="6"/>
  <c r="A4" i="3" l="1"/>
  <c r="F10" i="3" l="1"/>
  <c r="B60" i="2"/>
  <c r="D103" i="7" l="1"/>
  <c r="C103" i="7"/>
  <c r="B21" i="10"/>
  <c r="C21" i="10"/>
  <c r="B28" i="10"/>
  <c r="B24" i="10"/>
  <c r="B9" i="10"/>
  <c r="B37" i="9"/>
  <c r="G73" i="6"/>
  <c r="G74" i="6"/>
  <c r="B33" i="10" l="1"/>
  <c r="G75" i="6"/>
  <c r="F54" i="6"/>
  <c r="E54" i="6"/>
  <c r="D54" i="6"/>
  <c r="C54" i="6"/>
  <c r="B54" i="6"/>
  <c r="G59" i="6"/>
  <c r="F59" i="6"/>
  <c r="E59" i="6"/>
  <c r="D59" i="6"/>
  <c r="C59" i="6"/>
  <c r="B59" i="6"/>
  <c r="G45" i="6"/>
  <c r="F45" i="6"/>
  <c r="E45" i="6"/>
  <c r="D45" i="6"/>
  <c r="C45" i="6"/>
  <c r="B45" i="6"/>
  <c r="C37" i="6"/>
  <c r="D37" i="6"/>
  <c r="E37" i="6"/>
  <c r="F37" i="6"/>
  <c r="G37" i="6"/>
  <c r="B37" i="6"/>
  <c r="C35" i="6"/>
  <c r="D35" i="6"/>
  <c r="E35" i="6"/>
  <c r="F35" i="6"/>
  <c r="G35" i="6"/>
  <c r="B35" i="6"/>
  <c r="B28" i="6"/>
  <c r="B16" i="6"/>
  <c r="C65" i="6" l="1"/>
  <c r="C55" i="5"/>
  <c r="B53" i="5"/>
  <c r="F9" i="3" l="1"/>
  <c r="F14" i="3"/>
  <c r="F13" i="3"/>
  <c r="G9" i="3"/>
  <c r="F8" i="3" l="1"/>
  <c r="F20" i="3" s="1"/>
  <c r="C9" i="3"/>
  <c r="E9" i="2" l="1"/>
  <c r="B31" i="2"/>
  <c r="B9" i="2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8" i="3" s="1"/>
  <c r="E13" i="3"/>
  <c r="E9" i="3"/>
  <c r="D13" i="3"/>
  <c r="D9" i="3"/>
  <c r="C13" i="3"/>
  <c r="B22" i="3"/>
  <c r="C58" i="8"/>
  <c r="D58" i="8"/>
  <c r="E58" i="8"/>
  <c r="F58" i="8"/>
  <c r="G58" i="8"/>
  <c r="B58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68" i="6"/>
  <c r="G67" i="6" s="1"/>
  <c r="G62" i="6"/>
  <c r="G63" i="6"/>
  <c r="G39" i="6"/>
  <c r="G38" i="6"/>
  <c r="G36" i="6"/>
  <c r="G28" i="6"/>
  <c r="F75" i="6"/>
  <c r="F67" i="6"/>
  <c r="F28" i="6"/>
  <c r="F16" i="6"/>
  <c r="E75" i="6"/>
  <c r="E67" i="6"/>
  <c r="E28" i="6"/>
  <c r="E16" i="6"/>
  <c r="D75" i="6"/>
  <c r="D67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28" i="6"/>
  <c r="C16" i="6"/>
  <c r="C41" i="6" s="1"/>
  <c r="B75" i="6"/>
  <c r="B67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3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8" i="3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C60" i="2"/>
  <c r="C41" i="2"/>
  <c r="B41" i="2"/>
  <c r="C38" i="2"/>
  <c r="C9" i="9" l="1"/>
  <c r="F79" i="8"/>
  <c r="D84" i="7"/>
  <c r="D9" i="7"/>
  <c r="C72" i="5"/>
  <c r="C74" i="5" s="1"/>
  <c r="D8" i="3"/>
  <c r="D20" i="3" s="1"/>
  <c r="F79" i="2"/>
  <c r="E47" i="2"/>
  <c r="E59" i="2" s="1"/>
  <c r="F47" i="2"/>
  <c r="F59" i="2" s="1"/>
  <c r="F41" i="6"/>
  <c r="D41" i="6"/>
  <c r="E79" i="8"/>
  <c r="G146" i="7"/>
  <c r="E84" i="7"/>
  <c r="G71" i="7"/>
  <c r="C9" i="7"/>
  <c r="G28" i="7"/>
  <c r="E65" i="6"/>
  <c r="C70" i="6"/>
  <c r="F65" i="6"/>
  <c r="E79" i="2"/>
  <c r="K20" i="4"/>
  <c r="E20" i="4"/>
  <c r="I20" i="4"/>
  <c r="C43" i="9"/>
  <c r="B43" i="9"/>
  <c r="D9" i="9"/>
  <c r="E9" i="9"/>
  <c r="G9" i="9"/>
  <c r="B9" i="9"/>
  <c r="D43" i="9"/>
  <c r="E43" i="9"/>
  <c r="G43" i="9"/>
  <c r="B79" i="8"/>
  <c r="D79" i="8"/>
  <c r="C79" i="8"/>
  <c r="G79" i="8"/>
  <c r="G123" i="7"/>
  <c r="B84" i="7"/>
  <c r="C84" i="7"/>
  <c r="G18" i="7"/>
  <c r="G38" i="7"/>
  <c r="G75" i="7"/>
  <c r="G93" i="7"/>
  <c r="G133" i="7"/>
  <c r="G150" i="7"/>
  <c r="B9" i="7"/>
  <c r="E9" i="7"/>
  <c r="F84" i="7"/>
  <c r="G58" i="7"/>
  <c r="G113" i="7"/>
  <c r="G137" i="7"/>
  <c r="B41" i="6"/>
  <c r="B65" i="6"/>
  <c r="G54" i="6"/>
  <c r="G65" i="6" s="1"/>
  <c r="D65" i="6"/>
  <c r="E41" i="6"/>
  <c r="B44" i="5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72" i="5"/>
  <c r="D74" i="5" s="1"/>
  <c r="J20" i="4"/>
  <c r="G20" i="4"/>
  <c r="H20" i="4"/>
  <c r="G20" i="3"/>
  <c r="F43" i="9"/>
  <c r="F9" i="9"/>
  <c r="E8" i="3"/>
  <c r="E20" i="3" s="1"/>
  <c r="B8" i="3"/>
  <c r="B20" i="3" s="1"/>
  <c r="G103" i="7"/>
  <c r="G85" i="7"/>
  <c r="G48" i="7"/>
  <c r="G10" i="7"/>
  <c r="F9" i="7"/>
  <c r="G16" i="6"/>
  <c r="G41" i="6" s="1"/>
  <c r="F81" i="2" l="1"/>
  <c r="E81" i="2"/>
  <c r="D77" i="9"/>
  <c r="C77" i="9"/>
  <c r="G9" i="7"/>
  <c r="E70" i="6"/>
  <c r="G70" i="6"/>
  <c r="F70" i="6"/>
  <c r="D70" i="6"/>
  <c r="G77" i="9"/>
  <c r="E77" i="9"/>
  <c r="F159" i="7"/>
  <c r="E159" i="7"/>
  <c r="B159" i="7"/>
  <c r="C159" i="7"/>
  <c r="B70" i="6"/>
  <c r="B77" i="9"/>
  <c r="F77" i="9"/>
  <c r="D159" i="7"/>
  <c r="G84" i="7"/>
  <c r="G42" i="6"/>
  <c r="G159" i="7" l="1"/>
  <c r="B38" i="2"/>
  <c r="C31" i="2"/>
  <c r="C25" i="2"/>
  <c r="B25" i="2"/>
  <c r="C17" i="2"/>
  <c r="B17" i="2"/>
  <c r="C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<sst xmlns="http://schemas.openxmlformats.org/spreadsheetml/2006/main" count="807" uniqueCount="562">
  <si>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</si>
  <si>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</si>
  <si>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</si>
  <si>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</si>
  <si>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</si>
  <si>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</si>
  <si>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</si>
  <si>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</si>
  <si>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</si>
  <si>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</si>
  <si>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</si>
  <si>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</si>
  <si>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</si>
  <si>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</si>
  <si>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</si>
  <si>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</si>
  <si>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</si>
  <si>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</si>
  <si>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</si>
  <si>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</si>
  <si>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</si>
  <si>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</si>
  <si>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</si>
  <si>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</si>
  <si>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</si>
  <si>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</si>
  <si>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</si>
  <si>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</si>
  <si>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</si>
  <si>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</si>
  <si>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</si>
  <si>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</si>
  <si>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</si>
  <si>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</si>
  <si>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</si>
  <si>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</si>
  <si>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</si>
  <si>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</si>
  <si>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</si>
  <si>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</si>
  <si>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</si>
  <si>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</si>
  <si>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</si>
  <si>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</si>
  <si>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</si>
  <si>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</si>
  <si>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</si>
  <si>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</si>
  <si>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</si>
  <si>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</si>
  <si>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</si>
  <si>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</si>
  <si>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</si>
  <si>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</si>
  <si>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</si>
  <si>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</si>
  <si>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</si>
  <si>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</si>
  <si>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</si>
  <si>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</si>
  <si>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</si>
  <si>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</si>
  <si>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</si>
  <si>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</si>
  <si>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</si>
  <si>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</si>
  <si>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</si>
  <si>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</si>
  <si>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</si>
  <si>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</si>
  <si>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</si>
  <si>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</si>
  <si>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</si>
  <si>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</si>
  <si>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</si>
  <si>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</si>
  <si>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</si>
  <si>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</si>
  <si>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</si>
  <si>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</si>
  <si>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</si>
  <si>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</si>
  <si>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</si>
  <si>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</si>
  <si>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</si>
  <si>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</si>
  <si>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</si>
  <si>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</si>
  <si>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</si>
  <si>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</si>
  <si>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</si>
  <si>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</si>
  <si>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</si>
  <si>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</si>
  <si>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</si>
  <si>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</si>
  <si>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</si>
  <si>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</si>
  <si>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</si>
  <si>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</si>
  <si>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</si>
  <si>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</si>
  <si>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</si>
  <si>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</si>
  <si>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</si>
  <si>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</si>
  <si>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</si>
  <si>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</si>
  <si>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</si>
  <si>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</si>
  <si>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</si>
  <si>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</si>
  <si>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</si>
  <si>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</si>
  <si>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</si>
  <si>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</si>
  <si>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</si>
  <si>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</si>
  <si>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</si>
  <si>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</si>
  <si>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</si>
  <si>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</si>
  <si>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</si>
  <si>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</si>
  <si>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</si>
  <si>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</si>
  <si>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</si>
  <si>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</si>
  <si>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</si>
  <si>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</si>
  <si>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</si>
  <si>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</si>
  <si>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</si>
  <si>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</si>
  <si>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</si>
  <si>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</si>
  <si>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</si>
  <si>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</si>
  <si>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</si>
  <si>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</si>
  <si>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</si>
  <si>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</si>
  <si>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</si>
  <si>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</si>
  <si>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</si>
  <si>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</si>
  <si>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</si>
  <si>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</si>
  <si>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</si>
  <si>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</si>
  <si>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</si>
  <si>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</si>
  <si>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</si>
  <si>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</si>
  <si>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</si>
  <si>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</si>
  <si>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</si>
  <si>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</si>
  <si>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</si>
  <si>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</si>
  <si>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</si>
  <si>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</si>
  <si>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</si>
  <si>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</si>
  <si>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</si>
  <si>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</si>
  <si>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</si>
  <si>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</si>
  <si>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</si>
  <si>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</si>
  <si>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</si>
  <si>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</si>
  <si>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</si>
  <si>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</si>
  <si>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</si>
  <si>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</si>
  <si>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</si>
  <si>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</si>
  <si>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</si>
  <si>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</si>
  <si>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</si>
  <si>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</si>
  <si>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</si>
  <si>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</si>
  <si>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</si>
  <si>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</si>
  <si>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</si>
  <si>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</si>
  <si>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</si>
  <si>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</si>
  <si>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</si>
  <si>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</si>
  <si>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</si>
  <si>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</si>
  <si>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</si>
  <si>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</si>
  <si>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</si>
  <si>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</si>
  <si>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</si>
  <si>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</si>
  <si>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</si>
  <si>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</si>
  <si>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</si>
  <si>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</si>
  <si>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</si>
  <si>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</si>
  <si>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</si>
  <si>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</si>
  <si>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</si>
  <si>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</si>
  <si>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</si>
  <si>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</si>
  <si>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</si>
  <si>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</si>
  <si>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</si>
  <si>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</si>
  <si>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</si>
  <si>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</si>
  <si>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</si>
  <si>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</si>
  <si>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</si>
  <si>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</si>
  <si>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</si>
  <si>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</si>
  <si>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</si>
  <si>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</si>
  <si>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</si>
  <si>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</si>
  <si>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</si>
  <si>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</si>
  <si>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</si>
  <si>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</si>
  <si>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</si>
  <si>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</si>
  <si>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</si>
  <si>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</si>
  <si>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</si>
  <si>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</si>
  <si>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</si>
  <si>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</si>
  <si>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</si>
  <si>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</si>
  <si>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</si>
  <si>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</si>
  <si>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</si>
  <si>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</si>
  <si>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</si>
  <si>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</si>
  <si>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</si>
  <si>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</si>
  <si>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</si>
  <si>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</si>
  <si>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</si>
  <si>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</si>
  <si>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</si>
  <si>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</si>
  <si>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</si>
  <si>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</si>
  <si>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</si>
  <si>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</si>
  <si>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</si>
  <si>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</si>
  <si>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</si>
  <si>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</si>
  <si>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</si>
  <si>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</si>
  <si>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</si>
  <si>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</si>
  <si>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</si>
  <si>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</si>
  <si>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</si>
  <si>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</si>
  <si>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</si>
  <si>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</si>
  <si>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</si>
  <si>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</si>
  <si>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</si>
  <si>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</si>
  <si>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</si>
  <si>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</si>
  <si>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</si>
  <si>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</si>
  <si>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</si>
  <si>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</si>
  <si>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</si>
  <si>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</si>
  <si>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</si>
  <si>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</si>
  <si>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</si>
  <si>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</si>
  <si>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</si>
  <si>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</si>
  <si>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</si>
  <si>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</si>
  <si>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</si>
  <si>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</si>
  <si>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</si>
  <si>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</si>
  <si>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</si>
  <si>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</si>
  <si>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</si>
  <si>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</si>
  <si>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</si>
  <si>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</si>
  <si>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</si>
  <si>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</si>
  <si>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</si>
  <si>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</si>
  <si>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</si>
  <si>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</si>
  <si>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</si>
  <si>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</si>
  <si>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</si>
  <si>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</si>
  <si>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</si>
  <si>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</si>
  <si>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</si>
  <si>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</si>
  <si>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</si>
  <si>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</si>
  <si>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</si>
  <si>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</si>
  <si>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</si>
  <si>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</si>
  <si>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</si>
  <si>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</si>
  <si>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</si>
  <si>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</si>
  <si>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</si>
  <si>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</si>
  <si>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</si>
  <si>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</si>
  <si>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</si>
  <si>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</si>
  <si>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</si>
  <si>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</si>
  <si>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</si>
  <si>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</si>
  <si>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</si>
  <si>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</si>
  <si>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</si>
  <si>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</si>
  <si>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</si>
  <si>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</si>
  <si>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</si>
  <si>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</si>
  <si>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</si>
  <si>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</si>
  <si>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</si>
  <si>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</si>
  <si>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</si>
  <si>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</si>
  <si>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</si>
  <si>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</si>
  <si>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</si>
  <si>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</si>
  <si>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</si>
  <si>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</si>
  <si>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</si>
  <si>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</si>
  <si>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</si>
  <si>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</si>
  <si>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</si>
  <si>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</si>
  <si>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</si>
  <si>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</si>
  <si>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</si>
  <si>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</si>
  <si>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</si>
  <si>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</si>
  <si>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</si>
  <si>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</si>
  <si>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</si>
  <si>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</si>
  <si>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</si>
  <si>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</si>
  <si>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</si>
  <si>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</si>
  <si>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</si>
  <si>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</si>
  <si>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</si>
  <si>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</si>
  <si>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</si>
  <si>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</si>
  <si>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</si>
  <si>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</si>
  <si>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</si>
  <si>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</si>
  <si>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</si>
  <si>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</si>
  <si>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</si>
  <si>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</si>
  <si>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</si>
  <si>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</si>
  <si>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</si>
  <si>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</si>
  <si>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</si>
  <si>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</si>
  <si>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</si>
  <si>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</si>
  <si>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</si>
  <si>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</si>
  <si>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</si>
  <si>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</si>
  <si>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</si>
  <si>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</si>
  <si>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</si>
  <si>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</si>
  <si>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</si>
  <si>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</si>
  <si>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</si>
  <si>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</si>
  <si>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</si>
  <si>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</si>
  <si>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</si>
  <si>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</si>
  <si>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</si>
  <si>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</si>
  <si>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</si>
  <si>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</si>
  <si>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</si>
  <si>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</si>
  <si>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</si>
  <si>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</si>
  <si>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</si>
  <si>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</si>
  <si>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</si>
  <si>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</si>
  <si>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</si>
  <si>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</si>
  <si>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</si>
  <si>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</si>
  <si>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</si>
  <si>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</si>
  <si>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</si>
  <si>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</si>
  <si>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</si>
  <si>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</si>
  <si>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</si>
  <si>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</si>
  <si>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</si>
  <si>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</si>
  <si>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</si>
  <si>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</si>
  <si>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</si>
  <si>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</si>
  <si>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</si>
  <si>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</si>
  <si>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</si>
  <si>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</si>
  <si>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</si>
  <si>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</si>
  <si>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</si>
  <si>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</si>
  <si>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</si>
  <si>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</si>
  <si>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</si>
  <si>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</si>
  <si>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</si>
  <si>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</si>
  <si>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</si>
  <si>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</si>
  <si>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</si>
  <si>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</si>
  <si>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</si>
  <si>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</si>
  <si>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</si>
  <si>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</si>
  <si>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</si>
  <si>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</si>
  <si>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</si>
  <si>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</si>
  <si>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</si>
  <si>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</si>
  <si>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</si>
  <si>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</si>
  <si>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</si>
  <si>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</si>
  <si>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</si>
  <si>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</si>
  <si>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</si>
  <si>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</si>
  <si>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</si>
  <si>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</si>
  <si>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</si>
  <si>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</si>
  <si>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</si>
  <si>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</si>
  <si>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</si>
  <si>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</si>
  <si>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</si>
  <si>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</si>
  <si>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</si>
  <si>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</si>
  <si>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</si>
  <si>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</si>
  <si>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</si>
  <si>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</si>
  <si>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</si>
  <si>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</si>
  <si>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</si>
  <si>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</si>
  <si>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</si>
  <si>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</si>
  <si>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</si>
  <si>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</si>
  <si>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</si>
  <si>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</si>
  <si>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</si>
  <si>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</si>
  <si>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</si>
  <si>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</si>
  <si>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</si>
  <si>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</si>
  <si>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</si>
  <si>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</si>
  <si>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</si>
  <si>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</si>
  <si>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</si>
  <si>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</si>
  <si>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</si>
  <si>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</si>
  <si>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</si>
  <si>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</si>
  <si>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</si>
  <si>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</si>
  <si>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</si>
  <si>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</si>
  <si>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</si>
  <si>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</si>
  <si>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</si>
  <si>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</si>
  <si>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</si>
  <si>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</si>
  <si>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</si>
  <si>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</si>
  <si>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</si>
  <si>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</si>
  <si>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</si>
  <si>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</si>
  <si>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</si>
  <si>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</si>
  <si>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</si>
  <si>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</si>
  <si>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</si>
  <si>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</si>
  <si>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</si>
  <si>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</si>
  <si>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</si>
  <si>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</si>
  <si>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</si>
  <si>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</si>
  <si>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</si>
  <si>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31120M42C010000 DIRECCION</t>
  </si>
  <si>
    <t>31120M42C020000 AREA CONTABLE</t>
  </si>
  <si>
    <t>31120M42C030000 COORDINACION DE TALLERES</t>
  </si>
  <si>
    <t>Casa de la Cultura del Municipio de Valle de Santiago, Gto.</t>
  </si>
  <si>
    <t>Al 31 de Diciembre de 2023 y al 31 de Marzo de 2024 (b)</t>
  </si>
  <si>
    <t>2024 (d)</t>
  </si>
  <si>
    <t>31 de diciembre de 2023 (e)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</si>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</sst>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/mm/yyyy;@"/>
    <numFmt numFmtId="165" formatCode="0.0"/>
    <numFmt numFmtId="166" formatCode="#,##0.00_ ;\-#,##0.00\ "/>
    <numFmt numFmtId="167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</cellStyleXfs>
  <cellXfs count="25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165" fontId="2" fillId="0" borderId="14" xfId="0" applyNumberFormat="1" applyFont="1" applyBorder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166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3" fontId="0" fillId="0" borderId="0" xfId="1" applyFont="1"/>
    <xf numFmtId="166" fontId="1" fillId="3" borderId="14" xfId="5" applyNumberFormat="1" applyFont="1" applyFill="1" applyBorder="1" applyAlignment="1" applyProtection="1">
      <alignment horizontal="right"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0" xfId="0"/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horizontal="right" vertical="center"/>
      <protection locked="0"/>
    </xf>
    <xf numFmtId="166" fontId="1" fillId="0" borderId="8" xfId="5" applyNumberFormat="1" applyFont="1" applyFill="1" applyBorder="1" applyAlignment="1" applyProtection="1">
      <alignment horizontal="right" vertical="center"/>
      <protection locked="0"/>
    </xf>
    <xf numFmtId="43" fontId="2" fillId="0" borderId="8" xfId="1" applyFont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4" fontId="2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18" fillId="0" borderId="14" xfId="2" applyNumberFormat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7" fontId="1" fillId="0" borderId="14" xfId="1" applyNumberFormat="1" applyFont="1" applyFill="1" applyBorder="1" applyAlignment="1" applyProtection="1">
      <alignment vertical="center"/>
      <protection locked="0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Normal="100" workbookViewId="0">
      <selection sqref="A1:F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216" t="s">
        <v>0</v>
      </c>
      <c r="B1" s="217"/>
      <c r="C1" s="217"/>
      <c r="D1" s="217"/>
      <c r="E1" s="217"/>
      <c r="F1" s="218"/>
    </row>
    <row r="2" spans="1:6" ht="15" customHeight="1" x14ac:dyDescent="0.25">
      <c r="A2" s="112" t="s">
        <v>556</v>
      </c>
      <c r="B2" s="113"/>
      <c r="C2" s="113"/>
      <c r="D2" s="113"/>
      <c r="E2" s="113"/>
      <c r="F2" s="114"/>
    </row>
    <row r="3" spans="1:6" ht="15" customHeight="1" x14ac:dyDescent="0.25">
      <c r="A3" s="115" t="s">
        <v>1</v>
      </c>
      <c r="B3" s="116"/>
      <c r="C3" s="116"/>
      <c r="D3" s="116"/>
      <c r="E3" s="116"/>
      <c r="F3" s="117"/>
    </row>
    <row r="4" spans="1:6" ht="12.95" customHeight="1" x14ac:dyDescent="0.25">
      <c r="A4" s="115" t="s">
        <v>557</v>
      </c>
      <c r="B4" s="116"/>
      <c r="C4" s="116"/>
      <c r="D4" s="116"/>
      <c r="E4" s="116"/>
      <c r="F4" s="117"/>
    </row>
    <row r="5" spans="1:6" ht="12.95" customHeight="1" x14ac:dyDescent="0.25">
      <c r="A5" s="118" t="s">
        <v>2</v>
      </c>
      <c r="B5" s="119"/>
      <c r="C5" s="119"/>
      <c r="D5" s="119"/>
      <c r="E5" s="119"/>
      <c r="F5" s="120"/>
    </row>
    <row r="6" spans="1:6" ht="41.45" customHeight="1" x14ac:dyDescent="0.25">
      <c r="A6" s="41" t="s">
        <v>3</v>
      </c>
      <c r="B6" s="42" t="s">
        <v>558</v>
      </c>
      <c r="C6" s="1" t="s">
        <v>559</v>
      </c>
      <c r="D6" s="43" t="s">
        <v>4</v>
      </c>
      <c r="E6" s="42" t="s">
        <v>558</v>
      </c>
      <c r="F6" s="1" t="s">
        <v>559</v>
      </c>
    </row>
    <row r="7" spans="1:6" ht="12.95" customHeight="1" x14ac:dyDescent="0.25">
      <c r="A7" s="44" t="s">
        <v>5</v>
      </c>
      <c r="B7" s="45"/>
      <c r="C7" s="45"/>
      <c r="D7" s="44" t="s">
        <v>6</v>
      </c>
      <c r="E7" s="45"/>
      <c r="F7" s="45"/>
    </row>
    <row r="8" spans="1:6" x14ac:dyDescent="0.25">
      <c r="A8" s="2" t="s">
        <v>7</v>
      </c>
      <c r="B8" s="46"/>
      <c r="C8" s="46"/>
      <c r="D8" s="2" t="s">
        <v>8</v>
      </c>
      <c r="E8" s="46"/>
      <c r="F8" s="46"/>
    </row>
    <row r="9" spans="1:6" x14ac:dyDescent="0.25">
      <c r="A9" s="47" t="s">
        <v>9</v>
      </c>
      <c r="B9" s="48">
        <f>SUM(B10:B16)</f>
        <v>139220.79999999999</v>
      </c>
      <c r="C9" s="48">
        <f>SUM(C10:C16)</f>
        <v>26284.86</v>
      </c>
      <c r="D9" s="47" t="s">
        <v>10</v>
      </c>
      <c r="E9" s="48">
        <f>SUM(E10:E18)</f>
        <v>148589.78</v>
      </c>
      <c r="F9" s="48">
        <f>SUM(F10:F18)</f>
        <v>166574.54</v>
      </c>
    </row>
    <row r="10" spans="1:6" x14ac:dyDescent="0.25">
      <c r="A10" s="49" t="s">
        <v>11</v>
      </c>
      <c r="B10" s="208">
        <v>0</v>
      </c>
      <c r="C10" s="208">
        <v>0</v>
      </c>
      <c r="D10" s="49" t="s">
        <v>12</v>
      </c>
      <c r="E10" s="208">
        <v>0</v>
      </c>
      <c r="F10" s="208">
        <v>0</v>
      </c>
    </row>
    <row r="11" spans="1:6" x14ac:dyDescent="0.25">
      <c r="A11" s="49" t="s">
        <v>13</v>
      </c>
      <c r="B11" s="214">
        <v>139220.79999999999</v>
      </c>
      <c r="C11" s="214">
        <v>26284.86</v>
      </c>
      <c r="D11" s="49" t="s">
        <v>14</v>
      </c>
      <c r="E11" s="208">
        <v>0</v>
      </c>
      <c r="F11" s="208">
        <v>0</v>
      </c>
    </row>
    <row r="12" spans="1:6" x14ac:dyDescent="0.25">
      <c r="A12" s="49" t="s">
        <v>15</v>
      </c>
      <c r="B12" s="208">
        <v>0</v>
      </c>
      <c r="C12" s="208">
        <v>0</v>
      </c>
      <c r="D12" s="49" t="s">
        <v>16</v>
      </c>
      <c r="E12" s="208">
        <v>0</v>
      </c>
      <c r="F12" s="208">
        <v>0</v>
      </c>
    </row>
    <row r="13" spans="1:6" x14ac:dyDescent="0.25">
      <c r="A13" s="49" t="s">
        <v>17</v>
      </c>
      <c r="B13" s="208">
        <v>0</v>
      </c>
      <c r="C13" s="208">
        <v>0</v>
      </c>
      <c r="D13" s="49" t="s">
        <v>18</v>
      </c>
      <c r="E13" s="208">
        <v>0</v>
      </c>
      <c r="F13" s="208">
        <v>0</v>
      </c>
    </row>
    <row r="14" spans="1:6" x14ac:dyDescent="0.25">
      <c r="A14" s="49" t="s">
        <v>19</v>
      </c>
      <c r="B14" s="208">
        <v>0</v>
      </c>
      <c r="C14" s="208">
        <v>0</v>
      </c>
      <c r="D14" s="49" t="s">
        <v>20</v>
      </c>
      <c r="E14" s="208">
        <v>0</v>
      </c>
      <c r="F14" s="208">
        <v>0</v>
      </c>
    </row>
    <row r="15" spans="1:6" x14ac:dyDescent="0.25">
      <c r="A15" s="49" t="s">
        <v>21</v>
      </c>
      <c r="B15" s="208">
        <v>0</v>
      </c>
      <c r="C15" s="208">
        <v>0</v>
      </c>
      <c r="D15" s="49" t="s">
        <v>22</v>
      </c>
      <c r="E15" s="208">
        <v>0</v>
      </c>
      <c r="F15" s="208">
        <v>0</v>
      </c>
    </row>
    <row r="16" spans="1:6" x14ac:dyDescent="0.25">
      <c r="A16" s="49" t="s">
        <v>23</v>
      </c>
      <c r="B16" s="208">
        <v>0</v>
      </c>
      <c r="C16" s="208">
        <v>0</v>
      </c>
      <c r="D16" s="49" t="s">
        <v>24</v>
      </c>
      <c r="E16" s="214">
        <v>148589.78</v>
      </c>
      <c r="F16" s="214">
        <v>166574.54</v>
      </c>
    </row>
    <row r="17" spans="1:6" x14ac:dyDescent="0.25">
      <c r="A17" s="47" t="s">
        <v>25</v>
      </c>
      <c r="B17" s="48">
        <f>SUM(B18:B24)</f>
        <v>53083.840000000004</v>
      </c>
      <c r="C17" s="48">
        <f>SUM(C18:C24)</f>
        <v>43096.560000000005</v>
      </c>
      <c r="D17" s="49" t="s">
        <v>26</v>
      </c>
      <c r="E17" s="208">
        <v>0</v>
      </c>
      <c r="F17" s="208">
        <v>0</v>
      </c>
    </row>
    <row r="18" spans="1:6" x14ac:dyDescent="0.25">
      <c r="A18" s="49" t="s">
        <v>27</v>
      </c>
      <c r="B18" s="208">
        <v>0</v>
      </c>
      <c r="C18" s="208">
        <v>0</v>
      </c>
      <c r="D18" s="49" t="s">
        <v>28</v>
      </c>
      <c r="E18" s="208">
        <v>0</v>
      </c>
      <c r="F18" s="208">
        <v>0</v>
      </c>
    </row>
    <row r="19" spans="1:6" x14ac:dyDescent="0.25">
      <c r="A19" s="49" t="s">
        <v>29</v>
      </c>
      <c r="B19" s="214">
        <v>-0.2</v>
      </c>
      <c r="C19" s="214">
        <v>-0.2</v>
      </c>
      <c r="D19" s="47" t="s">
        <v>30</v>
      </c>
      <c r="E19" s="48">
        <f>SUM(E20:E22)</f>
        <v>0</v>
      </c>
      <c r="F19" s="48">
        <f>SUM(F20:F22)</f>
        <v>0</v>
      </c>
    </row>
    <row r="20" spans="1:6" x14ac:dyDescent="0.25">
      <c r="A20" s="49" t="s">
        <v>31</v>
      </c>
      <c r="B20" s="214">
        <v>47000</v>
      </c>
      <c r="C20" s="214">
        <v>37000</v>
      </c>
      <c r="D20" s="49" t="s">
        <v>32</v>
      </c>
      <c r="E20" s="208">
        <v>0</v>
      </c>
      <c r="F20" s="208">
        <v>0</v>
      </c>
    </row>
    <row r="21" spans="1:6" x14ac:dyDescent="0.25">
      <c r="A21" s="49" t="s">
        <v>33</v>
      </c>
      <c r="B21" s="214">
        <v>3084.04</v>
      </c>
      <c r="C21" s="214">
        <v>3096.76</v>
      </c>
      <c r="D21" s="49" t="s">
        <v>34</v>
      </c>
      <c r="E21" s="208">
        <v>0</v>
      </c>
      <c r="F21" s="208">
        <v>0</v>
      </c>
    </row>
    <row r="22" spans="1:6" x14ac:dyDescent="0.25">
      <c r="A22" s="49" t="s">
        <v>35</v>
      </c>
      <c r="B22" s="214">
        <v>3000</v>
      </c>
      <c r="C22" s="214">
        <v>3000</v>
      </c>
      <c r="D22" s="49" t="s">
        <v>36</v>
      </c>
      <c r="E22" s="208">
        <v>0</v>
      </c>
      <c r="F22" s="208">
        <v>0</v>
      </c>
    </row>
    <row r="23" spans="1:6" x14ac:dyDescent="0.25">
      <c r="A23" s="49" t="s">
        <v>37</v>
      </c>
      <c r="B23" s="208">
        <v>0</v>
      </c>
      <c r="C23" s="208">
        <v>0</v>
      </c>
      <c r="D23" s="47" t="s">
        <v>38</v>
      </c>
      <c r="E23" s="48">
        <f>E24+E25</f>
        <v>0</v>
      </c>
      <c r="F23" s="48">
        <f>F24+F25</f>
        <v>0</v>
      </c>
    </row>
    <row r="24" spans="1:6" x14ac:dyDescent="0.25">
      <c r="A24" s="49" t="s">
        <v>39</v>
      </c>
      <c r="B24" s="208">
        <v>0</v>
      </c>
      <c r="C24" s="208">
        <v>0</v>
      </c>
      <c r="D24" s="49" t="s">
        <v>40</v>
      </c>
      <c r="E24" s="208">
        <v>0</v>
      </c>
      <c r="F24" s="208">
        <v>0</v>
      </c>
    </row>
    <row r="25" spans="1:6" x14ac:dyDescent="0.25">
      <c r="A25" s="47" t="s">
        <v>41</v>
      </c>
      <c r="B25" s="48">
        <f>SUM(B26:B30)</f>
        <v>0</v>
      </c>
      <c r="C25" s="48">
        <f>SUM(C26:C30)</f>
        <v>0</v>
      </c>
      <c r="D25" s="49" t="s">
        <v>42</v>
      </c>
      <c r="E25" s="208">
        <v>0</v>
      </c>
      <c r="F25" s="208">
        <v>0</v>
      </c>
    </row>
    <row r="26" spans="1:6" x14ac:dyDescent="0.25">
      <c r="A26" s="49" t="s">
        <v>43</v>
      </c>
      <c r="B26" s="208">
        <v>0</v>
      </c>
      <c r="C26" s="208">
        <v>0</v>
      </c>
      <c r="D26" s="47" t="s">
        <v>44</v>
      </c>
      <c r="E26" s="48">
        <v>0</v>
      </c>
      <c r="F26" s="48">
        <v>0</v>
      </c>
    </row>
    <row r="27" spans="1:6" x14ac:dyDescent="0.25">
      <c r="A27" s="49" t="s">
        <v>45</v>
      </c>
      <c r="B27" s="208">
        <v>0</v>
      </c>
      <c r="C27" s="208">
        <v>0</v>
      </c>
      <c r="D27" s="47" t="s">
        <v>46</v>
      </c>
      <c r="E27" s="48">
        <f>SUM(E28:E30)</f>
        <v>0</v>
      </c>
      <c r="F27" s="48">
        <f>SUM(F28:F30)</f>
        <v>0</v>
      </c>
    </row>
    <row r="28" spans="1:6" x14ac:dyDescent="0.25">
      <c r="A28" s="49" t="s">
        <v>47</v>
      </c>
      <c r="B28" s="208">
        <v>0</v>
      </c>
      <c r="C28" s="208">
        <v>0</v>
      </c>
      <c r="D28" s="49" t="s">
        <v>48</v>
      </c>
      <c r="E28" s="208">
        <v>0</v>
      </c>
      <c r="F28" s="208">
        <v>0</v>
      </c>
    </row>
    <row r="29" spans="1:6" x14ac:dyDescent="0.25">
      <c r="A29" s="49" t="s">
        <v>49</v>
      </c>
      <c r="B29" s="208">
        <v>0</v>
      </c>
      <c r="C29" s="208">
        <v>0</v>
      </c>
      <c r="D29" s="49" t="s">
        <v>50</v>
      </c>
      <c r="E29" s="208">
        <v>0</v>
      </c>
      <c r="F29" s="208">
        <v>0</v>
      </c>
    </row>
    <row r="30" spans="1:6" x14ac:dyDescent="0.25">
      <c r="A30" s="49" t="s">
        <v>51</v>
      </c>
      <c r="B30" s="208">
        <v>0</v>
      </c>
      <c r="C30" s="208">
        <v>0</v>
      </c>
      <c r="D30" s="49" t="s">
        <v>52</v>
      </c>
      <c r="E30" s="208">
        <v>0</v>
      </c>
      <c r="F30" s="208">
        <v>0</v>
      </c>
    </row>
    <row r="31" spans="1:6" x14ac:dyDescent="0.25">
      <c r="A31" s="47" t="s">
        <v>53</v>
      </c>
      <c r="B31" s="48">
        <f>SUM(B32:B36)</f>
        <v>0</v>
      </c>
      <c r="C31" s="48">
        <f>SUM(C32:C36)</f>
        <v>0</v>
      </c>
      <c r="D31" s="47" t="s">
        <v>54</v>
      </c>
      <c r="E31" s="48">
        <f>SUM(E32:E37)</f>
        <v>0</v>
      </c>
      <c r="F31" s="48">
        <f>SUM(F32:F37)</f>
        <v>0</v>
      </c>
    </row>
    <row r="32" spans="1:6" x14ac:dyDescent="0.25">
      <c r="A32" s="49" t="s">
        <v>55</v>
      </c>
      <c r="B32" s="208">
        <v>0</v>
      </c>
      <c r="C32" s="208">
        <v>0</v>
      </c>
      <c r="D32" s="49" t="s">
        <v>56</v>
      </c>
      <c r="E32" s="209">
        <v>0</v>
      </c>
      <c r="F32" s="209">
        <v>0</v>
      </c>
    </row>
    <row r="33" spans="1:6" ht="14.45" customHeight="1" x14ac:dyDescent="0.25">
      <c r="A33" s="49" t="s">
        <v>57</v>
      </c>
      <c r="B33" s="208">
        <v>0</v>
      </c>
      <c r="C33" s="208">
        <v>0</v>
      </c>
      <c r="D33" s="49" t="s">
        <v>58</v>
      </c>
      <c r="E33" s="208">
        <v>0</v>
      </c>
      <c r="F33" s="208">
        <v>0</v>
      </c>
    </row>
    <row r="34" spans="1:6" ht="14.45" customHeight="1" x14ac:dyDescent="0.25">
      <c r="A34" s="49" t="s">
        <v>59</v>
      </c>
      <c r="B34" s="208">
        <v>0</v>
      </c>
      <c r="C34" s="208">
        <v>0</v>
      </c>
      <c r="D34" s="49" t="s">
        <v>60</v>
      </c>
      <c r="E34" s="208">
        <v>0</v>
      </c>
      <c r="F34" s="208">
        <v>0</v>
      </c>
    </row>
    <row r="35" spans="1:6" ht="14.45" customHeight="1" x14ac:dyDescent="0.25">
      <c r="A35" s="49" t="s">
        <v>61</v>
      </c>
      <c r="B35" s="208">
        <v>0</v>
      </c>
      <c r="C35" s="208">
        <v>0</v>
      </c>
      <c r="D35" s="49" t="s">
        <v>62</v>
      </c>
      <c r="E35" s="208">
        <v>0</v>
      </c>
      <c r="F35" s="208">
        <v>0</v>
      </c>
    </row>
    <row r="36" spans="1:6" ht="14.45" customHeight="1" x14ac:dyDescent="0.25">
      <c r="A36" s="49" t="s">
        <v>63</v>
      </c>
      <c r="B36" s="208">
        <v>0</v>
      </c>
      <c r="C36" s="208">
        <v>0</v>
      </c>
      <c r="D36" s="49" t="s">
        <v>64</v>
      </c>
      <c r="E36" s="208">
        <v>0</v>
      </c>
      <c r="F36" s="208">
        <v>0</v>
      </c>
    </row>
    <row r="37" spans="1:6" ht="14.45" customHeight="1" x14ac:dyDescent="0.25">
      <c r="A37" s="47" t="s">
        <v>65</v>
      </c>
      <c r="B37" s="48">
        <v>0</v>
      </c>
      <c r="C37" s="48">
        <v>0</v>
      </c>
      <c r="D37" s="49" t="s">
        <v>66</v>
      </c>
      <c r="E37" s="208">
        <v>0</v>
      </c>
      <c r="F37" s="208">
        <v>0</v>
      </c>
    </row>
    <row r="38" spans="1:6" x14ac:dyDescent="0.25">
      <c r="A38" s="47" t="s">
        <v>67</v>
      </c>
      <c r="B38" s="48">
        <f>SUM(B39:B40)</f>
        <v>0</v>
      </c>
      <c r="C38" s="48">
        <f>SUM(C39:C40)</f>
        <v>0</v>
      </c>
      <c r="D38" s="47" t="s">
        <v>68</v>
      </c>
      <c r="E38" s="48">
        <f>SUM(E39:E41)</f>
        <v>0</v>
      </c>
      <c r="F38" s="48">
        <f>SUM(F39:F41)</f>
        <v>0</v>
      </c>
    </row>
    <row r="39" spans="1:6" x14ac:dyDescent="0.25">
      <c r="A39" s="49" t="s">
        <v>69</v>
      </c>
      <c r="B39" s="208">
        <v>0</v>
      </c>
      <c r="C39" s="208">
        <v>0</v>
      </c>
      <c r="D39" s="49" t="s">
        <v>70</v>
      </c>
      <c r="E39" s="208">
        <v>0</v>
      </c>
      <c r="F39" s="208">
        <v>0</v>
      </c>
    </row>
    <row r="40" spans="1:6" x14ac:dyDescent="0.25">
      <c r="A40" s="49" t="s">
        <v>71</v>
      </c>
      <c r="B40" s="208">
        <v>0</v>
      </c>
      <c r="C40" s="208">
        <v>0</v>
      </c>
      <c r="D40" s="49" t="s">
        <v>72</v>
      </c>
      <c r="E40" s="208">
        <v>0</v>
      </c>
      <c r="F40" s="208">
        <v>0</v>
      </c>
    </row>
    <row r="41" spans="1:6" x14ac:dyDescent="0.25">
      <c r="A41" s="47" t="s">
        <v>73</v>
      </c>
      <c r="B41" s="48">
        <f>SUM(B42:B45)</f>
        <v>0</v>
      </c>
      <c r="C41" s="48">
        <f>SUM(C42:C45)</f>
        <v>0</v>
      </c>
      <c r="D41" s="49" t="s">
        <v>74</v>
      </c>
      <c r="E41" s="208">
        <v>0</v>
      </c>
      <c r="F41" s="208">
        <v>0</v>
      </c>
    </row>
    <row r="42" spans="1:6" x14ac:dyDescent="0.25">
      <c r="A42" s="49" t="s">
        <v>75</v>
      </c>
      <c r="B42" s="208">
        <v>0</v>
      </c>
      <c r="C42" s="208">
        <v>0</v>
      </c>
      <c r="D42" s="47" t="s">
        <v>76</v>
      </c>
      <c r="E42" s="48">
        <f>SUM(E43:E45)</f>
        <v>0</v>
      </c>
      <c r="F42" s="48">
        <f>SUM(F43:F45)</f>
        <v>0</v>
      </c>
    </row>
    <row r="43" spans="1:6" x14ac:dyDescent="0.25">
      <c r="A43" s="49" t="s">
        <v>77</v>
      </c>
      <c r="B43" s="208">
        <v>0</v>
      </c>
      <c r="C43" s="208">
        <v>0</v>
      </c>
      <c r="D43" s="49" t="s">
        <v>78</v>
      </c>
      <c r="E43" s="208">
        <v>0</v>
      </c>
      <c r="F43" s="208">
        <v>0</v>
      </c>
    </row>
    <row r="44" spans="1:6" x14ac:dyDescent="0.25">
      <c r="A44" s="49" t="s">
        <v>79</v>
      </c>
      <c r="B44" s="208">
        <v>0</v>
      </c>
      <c r="C44" s="208">
        <v>0</v>
      </c>
      <c r="D44" s="49" t="s">
        <v>80</v>
      </c>
      <c r="E44" s="208">
        <v>0</v>
      </c>
      <c r="F44" s="208">
        <v>0</v>
      </c>
    </row>
    <row r="45" spans="1:6" x14ac:dyDescent="0.25">
      <c r="A45" s="49" t="s">
        <v>81</v>
      </c>
      <c r="B45" s="208">
        <v>0</v>
      </c>
      <c r="C45" s="208">
        <v>0</v>
      </c>
      <c r="D45" s="49" t="s">
        <v>82</v>
      </c>
      <c r="E45" s="208">
        <v>0</v>
      </c>
      <c r="F45" s="208">
        <v>0</v>
      </c>
    </row>
    <row r="46" spans="1:6" x14ac:dyDescent="0.25">
      <c r="A46" s="46"/>
      <c r="B46" s="50"/>
      <c r="C46" s="50"/>
      <c r="D46" s="46"/>
      <c r="E46" s="50"/>
      <c r="F46" s="50"/>
    </row>
    <row r="47" spans="1:6" x14ac:dyDescent="0.25">
      <c r="A47" s="3" t="s">
        <v>83</v>
      </c>
      <c r="B47" s="4">
        <f>B9+B17+B25+B31+B37+B38+B41</f>
        <v>192304.63999999998</v>
      </c>
      <c r="C47" s="4">
        <f>C9+C17+C25+C31+C37+C38+C41</f>
        <v>69381.420000000013</v>
      </c>
      <c r="D47" s="2" t="s">
        <v>84</v>
      </c>
      <c r="E47" s="4">
        <f>E9+E19+E23+E26+E27+E31+E38+E42</f>
        <v>148589.78</v>
      </c>
      <c r="F47" s="4">
        <f>F9+F19+F23+F26+F27+F31+F38+F42</f>
        <v>166574.54</v>
      </c>
    </row>
    <row r="48" spans="1:6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85</v>
      </c>
      <c r="B49" s="50"/>
      <c r="C49" s="50"/>
      <c r="D49" s="2" t="s">
        <v>86</v>
      </c>
      <c r="E49" s="50"/>
      <c r="F49" s="50"/>
    </row>
    <row r="50" spans="1:6" x14ac:dyDescent="0.25">
      <c r="A50" s="47" t="s">
        <v>87</v>
      </c>
      <c r="B50" s="208">
        <v>0</v>
      </c>
      <c r="C50" s="208">
        <v>0</v>
      </c>
      <c r="D50" s="47" t="s">
        <v>88</v>
      </c>
      <c r="E50" s="208">
        <v>0</v>
      </c>
      <c r="F50" s="208">
        <v>0</v>
      </c>
    </row>
    <row r="51" spans="1:6" x14ac:dyDescent="0.25">
      <c r="A51" s="47" t="s">
        <v>89</v>
      </c>
      <c r="B51" s="208">
        <v>0</v>
      </c>
      <c r="C51" s="208">
        <v>0</v>
      </c>
      <c r="D51" s="47" t="s">
        <v>90</v>
      </c>
      <c r="E51" s="208">
        <v>0</v>
      </c>
      <c r="F51" s="208">
        <v>0</v>
      </c>
    </row>
    <row r="52" spans="1:6" x14ac:dyDescent="0.25">
      <c r="A52" s="47" t="s">
        <v>91</v>
      </c>
      <c r="B52" s="208">
        <v>0</v>
      </c>
      <c r="C52" s="208">
        <v>0</v>
      </c>
      <c r="D52" s="47" t="s">
        <v>92</v>
      </c>
      <c r="E52" s="208">
        <v>0</v>
      </c>
      <c r="F52" s="208">
        <v>0</v>
      </c>
    </row>
    <row r="53" spans="1:6" x14ac:dyDescent="0.25">
      <c r="A53" s="47" t="s">
        <v>93</v>
      </c>
      <c r="B53" s="214">
        <v>752174.22</v>
      </c>
      <c r="C53" s="214">
        <v>752174.22</v>
      </c>
      <c r="D53" s="47" t="s">
        <v>94</v>
      </c>
      <c r="E53" s="208">
        <v>0</v>
      </c>
      <c r="F53" s="208">
        <v>0</v>
      </c>
    </row>
    <row r="54" spans="1:6" x14ac:dyDescent="0.25">
      <c r="A54" s="47" t="s">
        <v>95</v>
      </c>
      <c r="B54" s="208">
        <v>0</v>
      </c>
      <c r="C54" s="208">
        <v>0</v>
      </c>
      <c r="D54" s="47" t="s">
        <v>96</v>
      </c>
      <c r="E54" s="208">
        <v>0</v>
      </c>
      <c r="F54" s="208">
        <v>0</v>
      </c>
    </row>
    <row r="55" spans="1:6" x14ac:dyDescent="0.25">
      <c r="A55" s="47" t="s">
        <v>97</v>
      </c>
      <c r="B55" s="213">
        <v>-547540.73</v>
      </c>
      <c r="C55" s="213">
        <v>-547540.73</v>
      </c>
      <c r="D55" s="51" t="s">
        <v>98</v>
      </c>
      <c r="E55" s="208">
        <v>0</v>
      </c>
      <c r="F55" s="208">
        <v>0</v>
      </c>
    </row>
    <row r="56" spans="1:6" x14ac:dyDescent="0.25">
      <c r="A56" s="47" t="s">
        <v>99</v>
      </c>
      <c r="B56" s="208">
        <v>0</v>
      </c>
      <c r="C56" s="208">
        <v>0</v>
      </c>
      <c r="D56" s="46"/>
      <c r="E56" s="50"/>
      <c r="F56" s="50"/>
    </row>
    <row r="57" spans="1:6" x14ac:dyDescent="0.25">
      <c r="A57" s="47" t="s">
        <v>100</v>
      </c>
      <c r="B57" s="208">
        <v>0</v>
      </c>
      <c r="C57" s="208">
        <v>0</v>
      </c>
      <c r="D57" s="2" t="s">
        <v>101</v>
      </c>
      <c r="E57" s="4">
        <f>SUM(E50:E55)</f>
        <v>0</v>
      </c>
      <c r="F57" s="4">
        <f>SUM(F50:F55)</f>
        <v>0</v>
      </c>
    </row>
    <row r="58" spans="1:6" x14ac:dyDescent="0.25">
      <c r="A58" s="47" t="s">
        <v>102</v>
      </c>
      <c r="B58" s="208">
        <v>0</v>
      </c>
      <c r="C58" s="208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103</v>
      </c>
      <c r="E59" s="4">
        <f>E47+E57</f>
        <v>148589.78</v>
      </c>
      <c r="F59" s="4">
        <f>F47+F57</f>
        <v>166574.54</v>
      </c>
    </row>
    <row r="60" spans="1:6" x14ac:dyDescent="0.25">
      <c r="A60" s="3" t="s">
        <v>104</v>
      </c>
      <c r="B60" s="4">
        <f>SUM(B50:B58)</f>
        <v>204633.49</v>
      </c>
      <c r="C60" s="4">
        <f>SUM(C50:C58)</f>
        <v>204633.49</v>
      </c>
      <c r="D60" s="46"/>
      <c r="E60" s="50"/>
      <c r="F60" s="50"/>
    </row>
    <row r="61" spans="1:6" x14ac:dyDescent="0.25">
      <c r="A61" s="46"/>
      <c r="B61" s="50"/>
      <c r="C61" s="50"/>
      <c r="D61" s="52" t="s">
        <v>105</v>
      </c>
      <c r="E61" s="50"/>
      <c r="F61" s="50"/>
    </row>
    <row r="62" spans="1:6" x14ac:dyDescent="0.25">
      <c r="A62" s="3" t="s">
        <v>106</v>
      </c>
      <c r="B62" s="4">
        <f>SUM(B47+B60)</f>
        <v>396938.13</v>
      </c>
      <c r="C62" s="4">
        <f>SUM(C47+C60)</f>
        <v>274014.91000000003</v>
      </c>
      <c r="D62" s="46"/>
      <c r="E62" s="50"/>
      <c r="F62" s="50"/>
    </row>
    <row r="63" spans="1:6" x14ac:dyDescent="0.25">
      <c r="A63" s="46"/>
      <c r="B63" s="46"/>
      <c r="C63" s="46"/>
      <c r="D63" s="53" t="s">
        <v>107</v>
      </c>
      <c r="E63" s="48">
        <f>SUM(E64:E66)</f>
        <v>0</v>
      </c>
      <c r="F63" s="48">
        <f>SUM(F64:F66)</f>
        <v>0</v>
      </c>
    </row>
    <row r="64" spans="1:6" x14ac:dyDescent="0.25">
      <c r="A64" s="46"/>
      <c r="B64" s="46"/>
      <c r="C64" s="46"/>
      <c r="D64" s="47" t="s">
        <v>108</v>
      </c>
      <c r="E64" s="208">
        <v>0</v>
      </c>
      <c r="F64" s="208">
        <v>0</v>
      </c>
    </row>
    <row r="65" spans="1:6" x14ac:dyDescent="0.25">
      <c r="A65" s="46"/>
      <c r="B65" s="46"/>
      <c r="C65" s="46"/>
      <c r="D65" s="51" t="s">
        <v>109</v>
      </c>
      <c r="E65" s="208">
        <v>0</v>
      </c>
      <c r="F65" s="208">
        <v>0</v>
      </c>
    </row>
    <row r="66" spans="1:6" x14ac:dyDescent="0.25">
      <c r="A66" s="46"/>
      <c r="B66" s="46"/>
      <c r="C66" s="46"/>
      <c r="D66" s="47" t="s">
        <v>110</v>
      </c>
      <c r="E66" s="208">
        <v>0</v>
      </c>
      <c r="F66" s="208">
        <v>0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111</v>
      </c>
      <c r="E68" s="48">
        <f>SUM(E69:E73)</f>
        <v>248348.35</v>
      </c>
      <c r="F68" s="48">
        <f>SUM(F69:F73)</f>
        <v>107440.37</v>
      </c>
    </row>
    <row r="69" spans="1:6" x14ac:dyDescent="0.25">
      <c r="A69" s="54"/>
      <c r="B69" s="46"/>
      <c r="C69" s="46"/>
      <c r="D69" s="47" t="s">
        <v>112</v>
      </c>
      <c r="E69" s="214">
        <v>140907.98000000001</v>
      </c>
      <c r="F69" s="214">
        <v>1954.93</v>
      </c>
    </row>
    <row r="70" spans="1:6" x14ac:dyDescent="0.25">
      <c r="A70" s="54"/>
      <c r="B70" s="46"/>
      <c r="C70" s="46"/>
      <c r="D70" s="47" t="s">
        <v>113</v>
      </c>
      <c r="E70" s="214">
        <v>107440.37</v>
      </c>
      <c r="F70" s="214">
        <v>105485.44</v>
      </c>
    </row>
    <row r="71" spans="1:6" x14ac:dyDescent="0.25">
      <c r="A71" s="54"/>
      <c r="B71" s="46"/>
      <c r="C71" s="46"/>
      <c r="D71" s="47" t="s">
        <v>114</v>
      </c>
      <c r="E71" s="208">
        <v>0</v>
      </c>
      <c r="F71" s="208">
        <v>0</v>
      </c>
    </row>
    <row r="72" spans="1:6" x14ac:dyDescent="0.25">
      <c r="A72" s="54"/>
      <c r="B72" s="46"/>
      <c r="C72" s="46"/>
      <c r="D72" s="47" t="s">
        <v>115</v>
      </c>
      <c r="E72" s="208">
        <v>0</v>
      </c>
      <c r="F72" s="208">
        <v>0</v>
      </c>
    </row>
    <row r="73" spans="1:6" x14ac:dyDescent="0.25">
      <c r="A73" s="54"/>
      <c r="B73" s="46"/>
      <c r="C73" s="46"/>
      <c r="D73" s="47" t="s">
        <v>116</v>
      </c>
      <c r="E73" s="208">
        <v>0</v>
      </c>
      <c r="F73" s="208">
        <v>0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117</v>
      </c>
      <c r="E75" s="48">
        <f>E76+E77</f>
        <v>0</v>
      </c>
      <c r="F75" s="48">
        <f>F76+F77</f>
        <v>0</v>
      </c>
    </row>
    <row r="76" spans="1:6" x14ac:dyDescent="0.25">
      <c r="A76" s="54"/>
      <c r="B76" s="46"/>
      <c r="C76" s="46"/>
      <c r="D76" s="47" t="s">
        <v>118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119</v>
      </c>
      <c r="E77" s="48">
        <v>0</v>
      </c>
      <c r="F77" s="48">
        <v>0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120</v>
      </c>
      <c r="E79" s="4">
        <f>E63+E68+E75</f>
        <v>248348.35</v>
      </c>
      <c r="F79" s="4">
        <f>F63+F68+F75</f>
        <v>107440.37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121</v>
      </c>
      <c r="E81" s="4">
        <f>E59+E79</f>
        <v>396938.13</v>
      </c>
      <c r="F81" s="4">
        <f>F59+F79</f>
        <v>274014.91000000003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2:F42 B59:C62 B9:C9 B17:C17 B25:C25 B31:C31 B37:C38 B41:C41 B46:C49 E9:F9 E19:F19 E23:F23 E26:F27 E31:F31 E38:F38 E56:F63 E67:F68 E74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7:C17 F9 B48:C49 C9 B25:C25 B37:C38 C31 B59:C59 E19:F19 E46:F46 E48:F49 F47 E56:F58 E60:F63 F59 E67:F68 E74:F81 B41:C41 B46:C46 B61:C62 C60 E23:F23 E26:F27 E31:F31 E38:F38 E42:F4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239" t="s">
        <v>442</v>
      </c>
      <c r="B1" s="239"/>
      <c r="C1" s="239"/>
      <c r="D1" s="239"/>
      <c r="E1" s="239"/>
      <c r="F1" s="239"/>
      <c r="G1" s="239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33" t="s">
        <v>443</v>
      </c>
      <c r="B3" s="134"/>
      <c r="C3" s="134"/>
      <c r="D3" s="134"/>
      <c r="E3" s="134"/>
      <c r="F3" s="134"/>
      <c r="G3" s="135"/>
    </row>
    <row r="4" spans="1:7" x14ac:dyDescent="0.25">
      <c r="A4" s="133" t="s">
        <v>2</v>
      </c>
      <c r="B4" s="134"/>
      <c r="C4" s="134"/>
      <c r="D4" s="134"/>
      <c r="E4" s="134"/>
      <c r="F4" s="134"/>
      <c r="G4" s="135"/>
    </row>
    <row r="5" spans="1:7" x14ac:dyDescent="0.25">
      <c r="A5" s="133" t="s">
        <v>444</v>
      </c>
      <c r="B5" s="134"/>
      <c r="C5" s="134"/>
      <c r="D5" s="134"/>
      <c r="E5" s="134"/>
      <c r="F5" s="134"/>
      <c r="G5" s="135"/>
    </row>
    <row r="6" spans="1:7" x14ac:dyDescent="0.25">
      <c r="A6" s="237" t="s">
        <v>445</v>
      </c>
      <c r="B6" s="37">
        <v>2022</v>
      </c>
      <c r="C6" s="237">
        <f>+B6+1</f>
        <v>2023</v>
      </c>
      <c r="D6" s="237">
        <f>+C6+1</f>
        <v>2024</v>
      </c>
      <c r="E6" s="237">
        <f>+D6+1</f>
        <v>2025</v>
      </c>
      <c r="F6" s="237">
        <f>+E6+1</f>
        <v>2026</v>
      </c>
      <c r="G6" s="237">
        <f>+F6+1</f>
        <v>2027</v>
      </c>
    </row>
    <row r="7" spans="1:7" ht="83.25" customHeight="1" x14ac:dyDescent="0.25">
      <c r="A7" s="238"/>
      <c r="B7" s="71" t="s">
        <v>446</v>
      </c>
      <c r="C7" s="238"/>
      <c r="D7" s="238"/>
      <c r="E7" s="238"/>
      <c r="F7" s="238"/>
      <c r="G7" s="238"/>
    </row>
    <row r="8" spans="1:7" ht="30" x14ac:dyDescent="0.25">
      <c r="A8" s="72" t="s">
        <v>447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237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238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239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448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241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242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449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450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451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262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263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452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453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454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455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456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288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289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457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292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458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294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459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296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460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40" t="s">
        <v>461</v>
      </c>
      <c r="B1" s="240"/>
      <c r="C1" s="240"/>
      <c r="D1" s="240"/>
      <c r="E1" s="240"/>
      <c r="F1" s="240"/>
      <c r="G1" s="240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462</v>
      </c>
      <c r="B3" s="116"/>
      <c r="C3" s="116"/>
      <c r="D3" s="116"/>
      <c r="E3" s="116"/>
      <c r="F3" s="116"/>
      <c r="G3" s="117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15" t="s">
        <v>444</v>
      </c>
      <c r="B5" s="116"/>
      <c r="C5" s="116"/>
      <c r="D5" s="116"/>
      <c r="E5" s="116"/>
      <c r="F5" s="116"/>
      <c r="G5" s="117"/>
    </row>
    <row r="6" spans="1:7" x14ac:dyDescent="0.25">
      <c r="A6" s="241" t="s">
        <v>463</v>
      </c>
      <c r="B6" s="37">
        <v>2022</v>
      </c>
      <c r="C6" s="237">
        <f>+B6+1</f>
        <v>2023</v>
      </c>
      <c r="D6" s="237">
        <f>+C6+1</f>
        <v>2024</v>
      </c>
      <c r="E6" s="237">
        <f>+D6+1</f>
        <v>2025</v>
      </c>
      <c r="F6" s="237">
        <f>+E6+1</f>
        <v>2026</v>
      </c>
      <c r="G6" s="237">
        <f>+F6+1</f>
        <v>2027</v>
      </c>
    </row>
    <row r="7" spans="1:7" ht="57.75" customHeight="1" x14ac:dyDescent="0.25">
      <c r="A7" s="242"/>
      <c r="B7" s="38" t="s">
        <v>446</v>
      </c>
      <c r="C7" s="238"/>
      <c r="D7" s="238"/>
      <c r="E7" s="238"/>
      <c r="F7" s="238"/>
      <c r="G7" s="238"/>
    </row>
    <row r="8" spans="1:7" x14ac:dyDescent="0.25">
      <c r="A8" s="27" t="s">
        <v>464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465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466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467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468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469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470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471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472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473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474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465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466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467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468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469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470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471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475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473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476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40" t="s">
        <v>477</v>
      </c>
      <c r="B1" s="240"/>
      <c r="C1" s="240"/>
      <c r="D1" s="240"/>
      <c r="E1" s="240"/>
      <c r="F1" s="240"/>
      <c r="G1" s="240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478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44" t="s">
        <v>445</v>
      </c>
      <c r="B5" s="245">
        <v>2017</v>
      </c>
      <c r="C5" s="245">
        <f>+B5+1</f>
        <v>2018</v>
      </c>
      <c r="D5" s="245">
        <f>+C5+1</f>
        <v>2019</v>
      </c>
      <c r="E5" s="245">
        <f>+D5+1</f>
        <v>2020</v>
      </c>
      <c r="F5" s="245">
        <f>+E5+1</f>
        <v>2021</v>
      </c>
      <c r="G5" s="37">
        <f>+F5+1</f>
        <v>2022</v>
      </c>
    </row>
    <row r="6" spans="1:7" ht="32.25" x14ac:dyDescent="0.25">
      <c r="A6" s="227"/>
      <c r="B6" s="246"/>
      <c r="C6" s="246"/>
      <c r="D6" s="246"/>
      <c r="E6" s="246"/>
      <c r="F6" s="246"/>
      <c r="G6" s="38" t="s">
        <v>479</v>
      </c>
    </row>
    <row r="7" spans="1:7" x14ac:dyDescent="0.25">
      <c r="A7" s="63" t="s">
        <v>447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480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481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482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483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484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485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486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487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488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489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490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491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453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492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493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494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495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496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457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292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497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294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459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498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499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243" t="s">
        <v>500</v>
      </c>
      <c r="B39" s="243"/>
      <c r="C39" s="243"/>
      <c r="D39" s="243"/>
      <c r="E39" s="243"/>
      <c r="F39" s="243"/>
      <c r="G39" s="243"/>
    </row>
    <row r="40" spans="1:7" x14ac:dyDescent="0.25">
      <c r="A40" s="243" t="s">
        <v>501</v>
      </c>
      <c r="B40" s="243"/>
      <c r="C40" s="243"/>
      <c r="D40" s="243"/>
      <c r="E40" s="243"/>
      <c r="F40" s="243"/>
      <c r="G40" s="24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40" t="s">
        <v>502</v>
      </c>
      <c r="B1" s="240"/>
      <c r="C1" s="240"/>
      <c r="D1" s="240"/>
      <c r="E1" s="240"/>
      <c r="F1" s="240"/>
      <c r="G1" s="240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503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47" t="s">
        <v>463</v>
      </c>
      <c r="B5" s="245">
        <v>2017</v>
      </c>
      <c r="C5" s="245">
        <f>+B5+1</f>
        <v>2018</v>
      </c>
      <c r="D5" s="245">
        <f>+C5+1</f>
        <v>2019</v>
      </c>
      <c r="E5" s="245">
        <f>+D5+1</f>
        <v>2020</v>
      </c>
      <c r="F5" s="245">
        <f>+E5+1</f>
        <v>2021</v>
      </c>
      <c r="G5" s="37">
        <v>2022</v>
      </c>
    </row>
    <row r="6" spans="1:7" ht="48.75" customHeight="1" x14ac:dyDescent="0.25">
      <c r="A6" s="248"/>
      <c r="B6" s="246"/>
      <c r="C6" s="246"/>
      <c r="D6" s="246"/>
      <c r="E6" s="246"/>
      <c r="F6" s="246"/>
      <c r="G6" s="38" t="s">
        <v>504</v>
      </c>
    </row>
    <row r="7" spans="1:7" x14ac:dyDescent="0.25">
      <c r="A7" s="27" t="s">
        <v>464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465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466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467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468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469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470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471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472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474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465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466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467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468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469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470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471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475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473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505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243" t="s">
        <v>500</v>
      </c>
      <c r="B32" s="243"/>
      <c r="C32" s="243"/>
      <c r="D32" s="243"/>
      <c r="E32" s="243"/>
      <c r="F32" s="243"/>
      <c r="G32" s="243"/>
    </row>
    <row r="33" spans="1:7" x14ac:dyDescent="0.25">
      <c r="A33" s="243" t="s">
        <v>501</v>
      </c>
      <c r="B33" s="243"/>
      <c r="C33" s="243"/>
      <c r="D33" s="243"/>
      <c r="E33" s="243"/>
      <c r="F33" s="243"/>
      <c r="G33" s="24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249" t="s">
        <v>506</v>
      </c>
      <c r="B1" s="249"/>
      <c r="C1" s="249"/>
      <c r="D1" s="249"/>
      <c r="E1" s="249"/>
      <c r="F1" s="249"/>
    </row>
    <row r="2" spans="1:6" ht="20.100000000000001" customHeight="1" x14ac:dyDescent="0.25">
      <c r="A2" s="112" t="str">
        <f>'Formato 1'!A2</f>
        <v>Casa de la Cultura del Municipio de Valle de Santiago, Gto.</v>
      </c>
      <c r="B2" s="136"/>
      <c r="C2" s="136"/>
      <c r="D2" s="136"/>
      <c r="E2" s="136"/>
      <c r="F2" s="137"/>
    </row>
    <row r="3" spans="1:6" ht="29.25" customHeight="1" x14ac:dyDescent="0.25">
      <c r="A3" s="138" t="s">
        <v>507</v>
      </c>
      <c r="B3" s="139"/>
      <c r="C3" s="139"/>
      <c r="D3" s="139"/>
      <c r="E3" s="139"/>
      <c r="F3" s="140"/>
    </row>
    <row r="4" spans="1:6" ht="35.25" customHeight="1" x14ac:dyDescent="0.25">
      <c r="A4" s="123"/>
      <c r="B4" s="123" t="s">
        <v>508</v>
      </c>
      <c r="C4" s="123" t="s">
        <v>509</v>
      </c>
      <c r="D4" s="123" t="s">
        <v>510</v>
      </c>
      <c r="E4" s="123" t="s">
        <v>511</v>
      </c>
      <c r="F4" s="123" t="s">
        <v>512</v>
      </c>
    </row>
    <row r="5" spans="1:6" ht="12.75" customHeight="1" x14ac:dyDescent="0.25">
      <c r="A5" s="19" t="s">
        <v>513</v>
      </c>
      <c r="B5" s="54"/>
      <c r="C5" s="54"/>
      <c r="D5" s="54"/>
      <c r="E5" s="54"/>
      <c r="F5" s="54"/>
    </row>
    <row r="6" spans="1:6" ht="30" x14ac:dyDescent="0.25">
      <c r="A6" s="60" t="s">
        <v>514</v>
      </c>
      <c r="B6" s="61"/>
      <c r="C6" s="61"/>
      <c r="D6" s="61"/>
      <c r="E6" s="61"/>
      <c r="F6" s="61"/>
    </row>
    <row r="7" spans="1:6" ht="15" x14ac:dyDescent="0.25">
      <c r="A7" s="60" t="s">
        <v>515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516</v>
      </c>
      <c r="B9" s="46"/>
      <c r="C9" s="46"/>
      <c r="D9" s="46"/>
      <c r="E9" s="46"/>
      <c r="F9" s="46"/>
    </row>
    <row r="10" spans="1:6" ht="15" x14ac:dyDescent="0.25">
      <c r="A10" s="60" t="s">
        <v>517</v>
      </c>
      <c r="B10" s="61"/>
      <c r="C10" s="61"/>
      <c r="D10" s="61"/>
      <c r="E10" s="61"/>
      <c r="F10" s="61"/>
    </row>
    <row r="11" spans="1:6" ht="15" x14ac:dyDescent="0.25">
      <c r="A11" s="81" t="s">
        <v>518</v>
      </c>
      <c r="B11" s="61"/>
      <c r="C11" s="61"/>
      <c r="D11" s="61"/>
      <c r="E11" s="61"/>
      <c r="F11" s="61"/>
    </row>
    <row r="12" spans="1:6" ht="15" x14ac:dyDescent="0.25">
      <c r="A12" s="81" t="s">
        <v>519</v>
      </c>
      <c r="B12" s="61"/>
      <c r="C12" s="61"/>
      <c r="D12" s="61"/>
      <c r="E12" s="61"/>
      <c r="F12" s="61"/>
    </row>
    <row r="13" spans="1:6" ht="15" x14ac:dyDescent="0.25">
      <c r="A13" s="81" t="s">
        <v>520</v>
      </c>
      <c r="B13" s="61"/>
      <c r="C13" s="61"/>
      <c r="D13" s="61"/>
      <c r="E13" s="61"/>
      <c r="F13" s="61"/>
    </row>
    <row r="14" spans="1:6" ht="15" x14ac:dyDescent="0.25">
      <c r="A14" s="60" t="s">
        <v>521</v>
      </c>
      <c r="B14" s="61"/>
      <c r="C14" s="61"/>
      <c r="D14" s="61"/>
      <c r="E14" s="61"/>
      <c r="F14" s="61"/>
    </row>
    <row r="15" spans="1:6" ht="15" x14ac:dyDescent="0.25">
      <c r="A15" s="81" t="s">
        <v>518</v>
      </c>
      <c r="B15" s="61"/>
      <c r="C15" s="61"/>
      <c r="D15" s="61"/>
      <c r="E15" s="61"/>
      <c r="F15" s="61"/>
    </row>
    <row r="16" spans="1:6" ht="15" x14ac:dyDescent="0.25">
      <c r="A16" s="81" t="s">
        <v>519</v>
      </c>
      <c r="B16" s="61"/>
      <c r="C16" s="61"/>
      <c r="D16" s="61"/>
      <c r="E16" s="61"/>
      <c r="F16" s="61"/>
    </row>
    <row r="17" spans="1:6" ht="15" x14ac:dyDescent="0.25">
      <c r="A17" s="81" t="s">
        <v>520</v>
      </c>
      <c r="B17" s="61"/>
      <c r="C17" s="61"/>
      <c r="D17" s="61"/>
      <c r="E17" s="61"/>
      <c r="F17" s="61"/>
    </row>
    <row r="18" spans="1:6" ht="15" x14ac:dyDescent="0.25">
      <c r="A18" s="60" t="s">
        <v>522</v>
      </c>
      <c r="B18" s="124"/>
      <c r="C18" s="61"/>
      <c r="D18" s="61"/>
      <c r="E18" s="61"/>
      <c r="F18" s="61"/>
    </row>
    <row r="19" spans="1:6" ht="15" x14ac:dyDescent="0.25">
      <c r="A19" s="60" t="s">
        <v>523</v>
      </c>
      <c r="B19" s="61"/>
      <c r="C19" s="61"/>
      <c r="D19" s="61"/>
      <c r="E19" s="61"/>
      <c r="F19" s="61"/>
    </row>
    <row r="20" spans="1:6" ht="30" x14ac:dyDescent="0.25">
      <c r="A20" s="60" t="s">
        <v>524</v>
      </c>
      <c r="B20" s="125"/>
      <c r="C20" s="125"/>
      <c r="D20" s="125"/>
      <c r="E20" s="125"/>
      <c r="F20" s="125"/>
    </row>
    <row r="21" spans="1:6" ht="30" x14ac:dyDescent="0.25">
      <c r="A21" s="60" t="s">
        <v>525</v>
      </c>
      <c r="B21" s="125"/>
      <c r="C21" s="125"/>
      <c r="D21" s="125"/>
      <c r="E21" s="125"/>
      <c r="F21" s="125"/>
    </row>
    <row r="22" spans="1:6" ht="30" x14ac:dyDescent="0.25">
      <c r="A22" s="60" t="s">
        <v>526</v>
      </c>
      <c r="B22" s="125"/>
      <c r="C22" s="125"/>
      <c r="D22" s="125"/>
      <c r="E22" s="125"/>
      <c r="F22" s="125"/>
    </row>
    <row r="23" spans="1:6" ht="15" x14ac:dyDescent="0.25">
      <c r="A23" s="60" t="s">
        <v>527</v>
      </c>
      <c r="B23" s="125"/>
      <c r="C23" s="125"/>
      <c r="D23" s="125"/>
      <c r="E23" s="125"/>
      <c r="F23" s="125"/>
    </row>
    <row r="24" spans="1:6" ht="15" x14ac:dyDescent="0.25">
      <c r="A24" s="60" t="s">
        <v>528</v>
      </c>
      <c r="B24" s="126"/>
      <c r="C24" s="61"/>
      <c r="D24" s="61"/>
      <c r="E24" s="61"/>
      <c r="F24" s="61"/>
    </row>
    <row r="25" spans="1:6" ht="15" x14ac:dyDescent="0.25">
      <c r="A25" s="60" t="s">
        <v>529</v>
      </c>
      <c r="B25" s="126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530</v>
      </c>
      <c r="B27" s="46"/>
      <c r="C27" s="46"/>
      <c r="D27" s="46"/>
      <c r="E27" s="46"/>
      <c r="F27" s="46"/>
    </row>
    <row r="28" spans="1:6" ht="15" x14ac:dyDescent="0.25">
      <c r="A28" s="60" t="s">
        <v>531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532</v>
      </c>
      <c r="B30" s="46"/>
      <c r="C30" s="46"/>
      <c r="D30" s="46"/>
      <c r="E30" s="46"/>
      <c r="F30" s="46"/>
    </row>
    <row r="31" spans="1:6" ht="15" x14ac:dyDescent="0.25">
      <c r="A31" s="60" t="s">
        <v>517</v>
      </c>
      <c r="B31" s="61"/>
      <c r="C31" s="61"/>
      <c r="D31" s="61"/>
      <c r="E31" s="61"/>
      <c r="F31" s="61"/>
    </row>
    <row r="32" spans="1:6" ht="15" x14ac:dyDescent="0.25">
      <c r="A32" s="60" t="s">
        <v>521</v>
      </c>
      <c r="B32" s="61"/>
      <c r="C32" s="61"/>
      <c r="D32" s="61"/>
      <c r="E32" s="61"/>
      <c r="F32" s="61"/>
    </row>
    <row r="33" spans="1:6" ht="15" x14ac:dyDescent="0.25">
      <c r="A33" s="60" t="s">
        <v>533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534</v>
      </c>
      <c r="B35" s="46"/>
      <c r="C35" s="46"/>
      <c r="D35" s="46"/>
      <c r="E35" s="46"/>
      <c r="F35" s="46"/>
    </row>
    <row r="36" spans="1:6" ht="15" x14ac:dyDescent="0.25">
      <c r="A36" s="60" t="s">
        <v>535</v>
      </c>
      <c r="B36" s="61"/>
      <c r="C36" s="61"/>
      <c r="D36" s="61"/>
      <c r="E36" s="61"/>
      <c r="F36" s="61"/>
    </row>
    <row r="37" spans="1:6" ht="15" x14ac:dyDescent="0.25">
      <c r="A37" s="60" t="s">
        <v>536</v>
      </c>
      <c r="B37" s="61"/>
      <c r="C37" s="61"/>
      <c r="D37" s="61"/>
      <c r="E37" s="61"/>
      <c r="F37" s="61"/>
    </row>
    <row r="38" spans="1:6" ht="15" x14ac:dyDescent="0.25">
      <c r="A38" s="60" t="s">
        <v>537</v>
      </c>
      <c r="B38" s="126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538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539</v>
      </c>
      <c r="B42" s="46"/>
      <c r="C42" s="46"/>
      <c r="D42" s="46"/>
      <c r="E42" s="46"/>
      <c r="F42" s="46"/>
    </row>
    <row r="43" spans="1:6" ht="15" x14ac:dyDescent="0.25">
      <c r="A43" s="60" t="s">
        <v>540</v>
      </c>
      <c r="B43" s="61"/>
      <c r="C43" s="61"/>
      <c r="D43" s="61"/>
      <c r="E43" s="61"/>
      <c r="F43" s="61"/>
    </row>
    <row r="44" spans="1:6" ht="15" x14ac:dyDescent="0.25">
      <c r="A44" s="60" t="s">
        <v>541</v>
      </c>
      <c r="B44" s="61"/>
      <c r="C44" s="61"/>
      <c r="D44" s="61"/>
      <c r="E44" s="61"/>
      <c r="F44" s="61"/>
    </row>
    <row r="45" spans="1:6" ht="15" x14ac:dyDescent="0.25">
      <c r="A45" s="60" t="s">
        <v>542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543</v>
      </c>
      <c r="B47" s="46"/>
      <c r="C47" s="46"/>
      <c r="D47" s="46"/>
      <c r="E47" s="46"/>
      <c r="F47" s="46"/>
    </row>
    <row r="48" spans="1:6" ht="15" x14ac:dyDescent="0.25">
      <c r="A48" s="60" t="s">
        <v>541</v>
      </c>
      <c r="B48" s="125"/>
      <c r="C48" s="125"/>
      <c r="D48" s="125"/>
      <c r="E48" s="125"/>
      <c r="F48" s="125"/>
    </row>
    <row r="49" spans="1:6" ht="15" x14ac:dyDescent="0.25">
      <c r="A49" s="60" t="s">
        <v>542</v>
      </c>
      <c r="B49" s="125"/>
      <c r="C49" s="125"/>
      <c r="D49" s="125"/>
      <c r="E49" s="125"/>
      <c r="F49" s="125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544</v>
      </c>
      <c r="B51" s="46"/>
      <c r="C51" s="46"/>
      <c r="D51" s="46"/>
      <c r="E51" s="46"/>
      <c r="F51" s="46"/>
    </row>
    <row r="52" spans="1:6" ht="15" x14ac:dyDescent="0.25">
      <c r="A52" s="60" t="s">
        <v>541</v>
      </c>
      <c r="B52" s="61"/>
      <c r="C52" s="61"/>
      <c r="D52" s="61"/>
      <c r="E52" s="61"/>
      <c r="F52" s="61"/>
    </row>
    <row r="53" spans="1:6" ht="15" x14ac:dyDescent="0.25">
      <c r="A53" s="60" t="s">
        <v>542</v>
      </c>
      <c r="B53" s="61"/>
      <c r="C53" s="61"/>
      <c r="D53" s="61"/>
      <c r="E53" s="61"/>
      <c r="F53" s="61"/>
    </row>
    <row r="54" spans="1:6" ht="15" x14ac:dyDescent="0.25">
      <c r="A54" s="60" t="s">
        <v>545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546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541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542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547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548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549</v>
      </c>
      <c r="B62" s="126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550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551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552</v>
      </c>
      <c r="B66" s="61"/>
      <c r="C66" s="61"/>
      <c r="D66" s="61"/>
      <c r="E66" s="61"/>
      <c r="F66" s="61"/>
    </row>
    <row r="67" spans="1:6" ht="20.100000000000001" customHeight="1" x14ac:dyDescent="0.25">
      <c r="A67" s="122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94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216" t="s">
        <v>122</v>
      </c>
      <c r="B1" s="217"/>
      <c r="C1" s="217"/>
      <c r="D1" s="217"/>
      <c r="E1" s="217"/>
      <c r="F1" s="217"/>
      <c r="G1" s="217"/>
      <c r="H1" s="218"/>
    </row>
    <row r="2" spans="1:8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3"/>
      <c r="H2" s="114"/>
    </row>
    <row r="3" spans="1:8" ht="15" customHeight="1" x14ac:dyDescent="0.25">
      <c r="A3" s="115" t="s">
        <v>123</v>
      </c>
      <c r="B3" s="116"/>
      <c r="C3" s="116"/>
      <c r="D3" s="116"/>
      <c r="E3" s="116"/>
      <c r="F3" s="116"/>
      <c r="G3" s="116"/>
      <c r="H3" s="117"/>
    </row>
    <row r="4" spans="1:8" ht="15" customHeight="1" x14ac:dyDescent="0.25">
      <c r="A4" s="115" t="str">
        <f>'Formato 3'!A4</f>
        <v>Del 1 de Enero al 31 de Marzo de 2024 (b)</v>
      </c>
      <c r="B4" s="116"/>
      <c r="C4" s="116"/>
      <c r="D4" s="116"/>
      <c r="E4" s="116"/>
      <c r="F4" s="116"/>
      <c r="G4" s="116"/>
      <c r="H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19"/>
      <c r="H5" s="120"/>
    </row>
    <row r="6" spans="1:8" ht="41.45" customHeight="1" x14ac:dyDescent="0.25">
      <c r="A6" s="5" t="s">
        <v>124</v>
      </c>
      <c r="B6" s="6" t="s">
        <v>561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104"/>
      <c r="B7" s="105"/>
      <c r="C7" s="105"/>
      <c r="D7" s="105"/>
      <c r="E7" s="105"/>
      <c r="F7" s="105"/>
      <c r="G7" s="105"/>
      <c r="H7" s="105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>F9+F13</f>
        <v>0</v>
      </c>
      <c r="G8" s="4">
        <f>G9+G13</f>
        <v>0</v>
      </c>
      <c r="H8" s="4">
        <f t="shared" si="0"/>
        <v>0</v>
      </c>
    </row>
    <row r="9" spans="1:8" ht="15.75" customHeight="1" x14ac:dyDescent="0.25">
      <c r="A9" s="106" t="s">
        <v>132</v>
      </c>
      <c r="B9" s="48">
        <f t="shared" ref="B9:H9" si="1">SUM(B10:B12)</f>
        <v>0</v>
      </c>
      <c r="C9" s="48">
        <f>SUM(C10:C12)</f>
        <v>0</v>
      </c>
      <c r="D9" s="48">
        <f t="shared" si="1"/>
        <v>0</v>
      </c>
      <c r="E9" s="48">
        <f t="shared" si="1"/>
        <v>0</v>
      </c>
      <c r="F9" s="48">
        <f>SUM(F10:F12)</f>
        <v>0</v>
      </c>
      <c r="G9" s="48">
        <f>G10</f>
        <v>0</v>
      </c>
      <c r="H9" s="48">
        <f t="shared" si="1"/>
        <v>0</v>
      </c>
    </row>
    <row r="10" spans="1:8" ht="17.25" customHeight="1" x14ac:dyDescent="0.25">
      <c r="A10" s="107" t="s">
        <v>133</v>
      </c>
      <c r="B10" s="108">
        <v>0</v>
      </c>
      <c r="C10" s="48">
        <v>0</v>
      </c>
      <c r="D10" s="108">
        <v>0</v>
      </c>
      <c r="E10" s="108">
        <v>0</v>
      </c>
      <c r="F10" s="108">
        <f>B10+C10-D10+E10</f>
        <v>0</v>
      </c>
      <c r="G10" s="145">
        <v>0</v>
      </c>
      <c r="H10" s="108">
        <v>0</v>
      </c>
    </row>
    <row r="11" spans="1:8" x14ac:dyDescent="0.25">
      <c r="A11" s="107" t="s">
        <v>134</v>
      </c>
      <c r="B11" s="108">
        <v>0</v>
      </c>
      <c r="C11" s="48">
        <v>0</v>
      </c>
      <c r="D11" s="108">
        <v>0</v>
      </c>
      <c r="E11" s="108">
        <v>0</v>
      </c>
      <c r="F11" s="108">
        <v>0</v>
      </c>
      <c r="G11" s="48">
        <v>0</v>
      </c>
      <c r="H11" s="48">
        <v>0</v>
      </c>
    </row>
    <row r="12" spans="1:8" ht="16.5" customHeight="1" x14ac:dyDescent="0.25">
      <c r="A12" s="107" t="s">
        <v>135</v>
      </c>
      <c r="B12" s="108">
        <v>0</v>
      </c>
      <c r="C12" s="48">
        <v>0</v>
      </c>
      <c r="D12" s="108">
        <v>0</v>
      </c>
      <c r="E12" s="108">
        <v>0</v>
      </c>
      <c r="F12" s="108">
        <v>0</v>
      </c>
      <c r="G12" s="48">
        <v>0</v>
      </c>
      <c r="H12" s="48">
        <v>0</v>
      </c>
    </row>
    <row r="13" spans="1:8" x14ac:dyDescent="0.25">
      <c r="A13" s="106" t="s">
        <v>136</v>
      </c>
      <c r="B13" s="48">
        <f t="shared" ref="B13:H13" si="2">SUM(B14:B16)</f>
        <v>0</v>
      </c>
      <c r="C13" s="48">
        <f t="shared" si="2"/>
        <v>0</v>
      </c>
      <c r="D13" s="48">
        <f t="shared" si="2"/>
        <v>0</v>
      </c>
      <c r="E13" s="48">
        <f t="shared" si="2"/>
        <v>0</v>
      </c>
      <c r="F13" s="48">
        <f>SUM(F14:F16)</f>
        <v>0</v>
      </c>
      <c r="G13" s="48">
        <f t="shared" si="2"/>
        <v>0</v>
      </c>
      <c r="H13" s="48">
        <f t="shared" si="2"/>
        <v>0</v>
      </c>
    </row>
    <row r="14" spans="1:8" x14ac:dyDescent="0.25">
      <c r="A14" s="107" t="s">
        <v>137</v>
      </c>
      <c r="B14" s="108">
        <v>0</v>
      </c>
      <c r="C14" s="48">
        <v>0</v>
      </c>
      <c r="D14" s="108">
        <v>0</v>
      </c>
      <c r="E14" s="108">
        <v>0</v>
      </c>
      <c r="F14" s="108">
        <f>B14+C14-D14+E14</f>
        <v>0</v>
      </c>
      <c r="G14" s="48">
        <v>0</v>
      </c>
      <c r="H14" s="48">
        <v>0</v>
      </c>
    </row>
    <row r="15" spans="1:8" ht="15" customHeight="1" x14ac:dyDescent="0.25">
      <c r="A15" s="107" t="s">
        <v>138</v>
      </c>
      <c r="B15" s="108">
        <v>0</v>
      </c>
      <c r="C15" s="48">
        <v>0</v>
      </c>
      <c r="D15" s="108">
        <v>0</v>
      </c>
      <c r="E15" s="108">
        <v>0</v>
      </c>
      <c r="F15" s="108">
        <v>0</v>
      </c>
      <c r="G15" s="48">
        <v>0</v>
      </c>
      <c r="H15" s="48">
        <v>0</v>
      </c>
    </row>
    <row r="16" spans="1:8" x14ac:dyDescent="0.25">
      <c r="A16" s="107" t="s">
        <v>139</v>
      </c>
      <c r="B16" s="108">
        <v>0</v>
      </c>
      <c r="C16" s="48">
        <v>0</v>
      </c>
      <c r="D16" s="108">
        <v>0</v>
      </c>
      <c r="E16" s="108">
        <v>0</v>
      </c>
      <c r="F16" s="108">
        <v>0</v>
      </c>
      <c r="G16" s="48">
        <v>0</v>
      </c>
      <c r="H16" s="48">
        <v>0</v>
      </c>
    </row>
    <row r="17" spans="1:8" x14ac:dyDescent="0.25">
      <c r="A17" s="109"/>
      <c r="B17" s="92"/>
      <c r="C17" s="92"/>
      <c r="D17" s="92"/>
      <c r="E17" s="92"/>
      <c r="F17" s="92"/>
      <c r="G17" s="92"/>
      <c r="H17" s="92"/>
    </row>
    <row r="18" spans="1:8" x14ac:dyDescent="0.25">
      <c r="A18" s="8" t="s">
        <v>140</v>
      </c>
      <c r="B18" s="215">
        <v>166574.54</v>
      </c>
      <c r="C18" s="110"/>
      <c r="D18" s="110"/>
      <c r="E18" s="110"/>
      <c r="F18" s="215">
        <v>148589.78</v>
      </c>
      <c r="G18" s="110"/>
      <c r="H18" s="110"/>
    </row>
    <row r="19" spans="1:8" ht="16.5" customHeight="1" x14ac:dyDescent="0.25">
      <c r="A19" s="109"/>
      <c r="B19" s="92"/>
      <c r="C19" s="92"/>
      <c r="D19" s="92"/>
      <c r="E19" s="92"/>
      <c r="F19" s="92"/>
      <c r="G19" s="92"/>
      <c r="H19" s="92"/>
    </row>
    <row r="20" spans="1:8" ht="14.45" customHeight="1" x14ac:dyDescent="0.25">
      <c r="A20" s="8" t="s">
        <v>141</v>
      </c>
      <c r="B20" s="4">
        <f>B8+B18</f>
        <v>166574.54</v>
      </c>
      <c r="C20" s="4">
        <f t="shared" ref="C20:H20" si="3">C8+C18</f>
        <v>0</v>
      </c>
      <c r="D20" s="4">
        <f>D8+D18</f>
        <v>0</v>
      </c>
      <c r="E20" s="4">
        <f t="shared" si="3"/>
        <v>0</v>
      </c>
      <c r="F20" s="4">
        <f>F8+F18</f>
        <v>148589.78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9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1" t="s">
        <v>143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1" t="s">
        <v>144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1" t="s">
        <v>145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1" t="s">
        <v>147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1" t="s">
        <v>148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1" t="s">
        <v>149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150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  <c r="F32" s="141"/>
    </row>
    <row r="33" spans="1:8" ht="14.45" customHeight="1" x14ac:dyDescent="0.25">
      <c r="A33" s="219" t="s">
        <v>151</v>
      </c>
      <c r="B33" s="219"/>
      <c r="C33" s="219"/>
      <c r="D33" s="219"/>
      <c r="E33" s="219"/>
      <c r="F33" s="219"/>
      <c r="G33" s="219"/>
      <c r="H33" s="219"/>
    </row>
    <row r="34" spans="1:8" ht="14.45" customHeight="1" x14ac:dyDescent="0.25">
      <c r="A34" s="219"/>
      <c r="B34" s="219"/>
      <c r="C34" s="219"/>
      <c r="D34" s="219"/>
      <c r="E34" s="219"/>
      <c r="F34" s="219"/>
      <c r="G34" s="219"/>
      <c r="H34" s="219"/>
    </row>
    <row r="35" spans="1:8" ht="14.45" customHeight="1" x14ac:dyDescent="0.25">
      <c r="A35" s="219"/>
      <c r="B35" s="219"/>
      <c r="C35" s="219"/>
      <c r="D35" s="219"/>
      <c r="E35" s="219"/>
      <c r="F35" s="219"/>
      <c r="G35" s="219"/>
      <c r="H35" s="219"/>
    </row>
    <row r="36" spans="1:8" ht="14.45" customHeight="1" x14ac:dyDescent="0.25">
      <c r="A36" s="219"/>
      <c r="B36" s="219"/>
      <c r="C36" s="219"/>
      <c r="D36" s="219"/>
      <c r="E36" s="219"/>
      <c r="F36" s="219"/>
      <c r="G36" s="219"/>
      <c r="H36" s="219"/>
    </row>
    <row r="37" spans="1:8" ht="14.45" customHeight="1" x14ac:dyDescent="0.25">
      <c r="A37" s="219"/>
      <c r="B37" s="219"/>
      <c r="C37" s="219"/>
      <c r="D37" s="219"/>
      <c r="E37" s="219"/>
      <c r="F37" s="219"/>
      <c r="G37" s="219"/>
      <c r="H37" s="219"/>
    </row>
    <row r="38" spans="1:8" x14ac:dyDescent="0.25">
      <c r="A38" s="62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1" t="s">
        <v>159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1" t="s">
        <v>160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1" t="s">
        <v>161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150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B17:B30 C8:C22 G11:H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E8 B41:F44 B15:H17 C14 B19:H19 C18:E18 B21:H31 C20 B11:H12 B9 D9:E9 B10 E14 H14 B13:E13 G13:H13 G18:H18 E20 H8 H9 H10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sqref="A1:K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20" t="s">
        <v>162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x14ac:dyDescent="0.25">
      <c r="A3" s="115" t="s">
        <v>163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x14ac:dyDescent="0.25">
      <c r="A4" s="115" t="s">
        <v>560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15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172</v>
      </c>
      <c r="J6" s="1" t="s">
        <v>173</v>
      </c>
      <c r="K6" s="1" t="s">
        <v>174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175</v>
      </c>
      <c r="B8" s="100"/>
      <c r="C8" s="100"/>
      <c r="D8" s="100"/>
      <c r="E8" s="143">
        <f>SUM(E9:E12)</f>
        <v>0</v>
      </c>
      <c r="F8" s="100"/>
      <c r="G8" s="143">
        <f>SUM(G9:G12)</f>
        <v>0</v>
      </c>
      <c r="H8" s="143">
        <f t="shared" ref="H8:K8" si="0">SUM(H9:H12)</f>
        <v>0</v>
      </c>
      <c r="I8" s="143">
        <f t="shared" si="0"/>
        <v>0</v>
      </c>
      <c r="J8" s="143">
        <f t="shared" si="0"/>
        <v>0</v>
      </c>
      <c r="K8" s="143">
        <f t="shared" si="0"/>
        <v>0</v>
      </c>
    </row>
    <row r="9" spans="1:11" x14ac:dyDescent="0.25">
      <c r="A9" s="101" t="s">
        <v>176</v>
      </c>
      <c r="B9" s="102">
        <v>44927</v>
      </c>
      <c r="C9" s="102">
        <v>44927</v>
      </c>
      <c r="D9" s="102">
        <v>44927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</row>
    <row r="10" spans="1:11" x14ac:dyDescent="0.25">
      <c r="A10" s="101" t="s">
        <v>177</v>
      </c>
      <c r="B10" s="102">
        <v>44927</v>
      </c>
      <c r="C10" s="102">
        <v>44927</v>
      </c>
      <c r="D10" s="102">
        <v>44927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</row>
    <row r="11" spans="1:11" x14ac:dyDescent="0.25">
      <c r="A11" s="101" t="s">
        <v>178</v>
      </c>
      <c r="B11" s="102">
        <v>44927</v>
      </c>
      <c r="C11" s="102">
        <v>44927</v>
      </c>
      <c r="D11" s="102">
        <v>44927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</row>
    <row r="12" spans="1:11" x14ac:dyDescent="0.25">
      <c r="A12" s="101" t="s">
        <v>179</v>
      </c>
      <c r="B12" s="102">
        <v>44927</v>
      </c>
      <c r="C12" s="102">
        <v>44927</v>
      </c>
      <c r="D12" s="102">
        <v>44927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</row>
    <row r="13" spans="1:11" x14ac:dyDescent="0.25">
      <c r="A13" s="13" t="s">
        <v>150</v>
      </c>
      <c r="B13" s="103"/>
      <c r="C13" s="103"/>
      <c r="D13" s="103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180</v>
      </c>
      <c r="B14" s="100"/>
      <c r="C14" s="100"/>
      <c r="D14" s="100"/>
      <c r="E14" s="143">
        <f>SUM(E15:E18)</f>
        <v>0</v>
      </c>
      <c r="F14" s="100"/>
      <c r="G14" s="143">
        <f>SUM(G15:G18)</f>
        <v>0</v>
      </c>
      <c r="H14" s="143">
        <f t="shared" ref="H14:K14" si="1">SUM(H15:H18)</f>
        <v>0</v>
      </c>
      <c r="I14" s="143">
        <f t="shared" si="1"/>
        <v>0</v>
      </c>
      <c r="J14" s="143">
        <f t="shared" si="1"/>
        <v>0</v>
      </c>
      <c r="K14" s="143">
        <f t="shared" si="1"/>
        <v>0</v>
      </c>
    </row>
    <row r="15" spans="1:11" x14ac:dyDescent="0.25">
      <c r="A15" s="101" t="s">
        <v>181</v>
      </c>
      <c r="B15" s="102">
        <v>44927</v>
      </c>
      <c r="C15" s="102">
        <v>44927</v>
      </c>
      <c r="D15" s="102">
        <v>44927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</row>
    <row r="16" spans="1:11" x14ac:dyDescent="0.25">
      <c r="A16" s="101" t="s">
        <v>182</v>
      </c>
      <c r="B16" s="102">
        <v>44927</v>
      </c>
      <c r="C16" s="102">
        <v>44927</v>
      </c>
      <c r="D16" s="102">
        <v>44927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x14ac:dyDescent="0.25">
      <c r="A17" s="101" t="s">
        <v>183</v>
      </c>
      <c r="B17" s="102">
        <v>44927</v>
      </c>
      <c r="C17" s="102">
        <v>44927</v>
      </c>
      <c r="D17" s="102">
        <v>44927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</row>
    <row r="18" spans="1:11" x14ac:dyDescent="0.25">
      <c r="A18" s="101" t="s">
        <v>184</v>
      </c>
      <c r="B18" s="102">
        <v>44927</v>
      </c>
      <c r="C18" s="102">
        <v>44927</v>
      </c>
      <c r="D18" s="102">
        <v>44927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</row>
    <row r="19" spans="1:11" x14ac:dyDescent="0.25">
      <c r="A19" s="13"/>
      <c r="B19" s="103"/>
      <c r="C19" s="103"/>
      <c r="D19" s="103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185</v>
      </c>
      <c r="B20" s="100"/>
      <c r="C20" s="100"/>
      <c r="D20" s="100"/>
      <c r="E20" s="143">
        <f>SUM(E8,E14)</f>
        <v>0</v>
      </c>
      <c r="F20" s="100"/>
      <c r="G20" s="142">
        <f>SUM(G8,G14)</f>
        <v>0</v>
      </c>
      <c r="H20" s="143">
        <f t="shared" ref="H20:K20" si="2">SUM(H8,H14)</f>
        <v>0</v>
      </c>
      <c r="I20" s="143">
        <f t="shared" si="2"/>
        <v>0</v>
      </c>
      <c r="J20" s="143">
        <f t="shared" si="2"/>
        <v>0</v>
      </c>
      <c r="K20" s="143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Normal="100" workbookViewId="0">
      <selection sqref="A1:D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220" t="s">
        <v>186</v>
      </c>
      <c r="B1" s="221"/>
      <c r="C1" s="221"/>
      <c r="D1" s="222"/>
    </row>
    <row r="2" spans="1:4" x14ac:dyDescent="0.25">
      <c r="A2" s="112" t="str">
        <f>'Formato 1'!A2</f>
        <v>Casa de la Cultura del Municipio de Valle de Santiago, Gto.</v>
      </c>
      <c r="B2" s="113"/>
      <c r="C2" s="113"/>
      <c r="D2" s="114"/>
    </row>
    <row r="3" spans="1:4" x14ac:dyDescent="0.25">
      <c r="A3" s="115" t="s">
        <v>187</v>
      </c>
      <c r="B3" s="116"/>
      <c r="C3" s="116"/>
      <c r="D3" s="117"/>
    </row>
    <row r="4" spans="1:4" x14ac:dyDescent="0.25">
      <c r="A4" s="115" t="str">
        <f>'Formato 3'!A4</f>
        <v>Del 1 de Enero al 31 de Marzo de 2024 (b)</v>
      </c>
      <c r="B4" s="116"/>
      <c r="C4" s="116"/>
      <c r="D4" s="117"/>
    </row>
    <row r="5" spans="1:4" x14ac:dyDescent="0.25">
      <c r="A5" s="118" t="s">
        <v>2</v>
      </c>
      <c r="B5" s="119"/>
      <c r="C5" s="119"/>
      <c r="D5" s="120"/>
    </row>
    <row r="6" spans="1:4" ht="41.45" customHeight="1" x14ac:dyDescent="0.25"/>
    <row r="7" spans="1:4" ht="30" x14ac:dyDescent="0.25">
      <c r="A7" s="14" t="s">
        <v>4</v>
      </c>
      <c r="B7" s="7" t="s">
        <v>188</v>
      </c>
      <c r="C7" s="7" t="s">
        <v>189</v>
      </c>
      <c r="D7" s="7" t="s">
        <v>190</v>
      </c>
    </row>
    <row r="8" spans="1:4" x14ac:dyDescent="0.25">
      <c r="A8" s="3" t="s">
        <v>191</v>
      </c>
      <c r="B8" s="15">
        <f>SUM(B9:B11)</f>
        <v>3685440</v>
      </c>
      <c r="C8" s="15">
        <f>SUM(C9:C11)</f>
        <v>1353015</v>
      </c>
      <c r="D8" s="15">
        <f>SUM(D9:D11)</f>
        <v>1353015</v>
      </c>
    </row>
    <row r="9" spans="1:4" x14ac:dyDescent="0.25">
      <c r="A9" s="59" t="s">
        <v>192</v>
      </c>
      <c r="B9" s="214">
        <v>3685440</v>
      </c>
      <c r="C9" s="214">
        <v>1353015</v>
      </c>
      <c r="D9" s="214">
        <v>1353015</v>
      </c>
    </row>
    <row r="10" spans="1:4" x14ac:dyDescent="0.25">
      <c r="A10" s="59" t="s">
        <v>193</v>
      </c>
      <c r="B10" s="214">
        <v>0</v>
      </c>
      <c r="C10" s="214">
        <v>0</v>
      </c>
      <c r="D10" s="214">
        <v>0</v>
      </c>
    </row>
    <row r="11" spans="1:4" x14ac:dyDescent="0.25">
      <c r="A11" s="59" t="s">
        <v>194</v>
      </c>
      <c r="B11" s="95">
        <v>0</v>
      </c>
      <c r="C11" s="95">
        <v>0</v>
      </c>
      <c r="D11" s="95">
        <v>0</v>
      </c>
    </row>
    <row r="12" spans="1:4" x14ac:dyDescent="0.25">
      <c r="A12" s="47"/>
      <c r="B12" s="92"/>
      <c r="C12" s="92"/>
      <c r="D12" s="92"/>
    </row>
    <row r="13" spans="1:4" x14ac:dyDescent="0.25">
      <c r="A13" s="3" t="s">
        <v>195</v>
      </c>
      <c r="B13" s="15">
        <f>B14+B15</f>
        <v>3685440</v>
      </c>
      <c r="C13" s="15">
        <f>C14+C15</f>
        <v>1212107.02</v>
      </c>
      <c r="D13" s="15">
        <f>D14+D15</f>
        <v>1212107.02</v>
      </c>
    </row>
    <row r="14" spans="1:4" x14ac:dyDescent="0.25">
      <c r="A14" s="59" t="s">
        <v>196</v>
      </c>
      <c r="B14" s="214">
        <v>3685440</v>
      </c>
      <c r="C14" s="214">
        <v>1212107.02</v>
      </c>
      <c r="D14" s="214">
        <v>1212107.02</v>
      </c>
    </row>
    <row r="15" spans="1:4" x14ac:dyDescent="0.25">
      <c r="A15" s="59" t="s">
        <v>197</v>
      </c>
      <c r="B15" s="214">
        <v>0</v>
      </c>
      <c r="C15" s="214">
        <v>0</v>
      </c>
      <c r="D15" s="214">
        <v>0</v>
      </c>
    </row>
    <row r="16" spans="1:4" x14ac:dyDescent="0.25">
      <c r="A16" s="47"/>
      <c r="B16" s="92"/>
      <c r="C16" s="92"/>
      <c r="D16" s="92"/>
    </row>
    <row r="17" spans="1:4" x14ac:dyDescent="0.25">
      <c r="A17" s="3" t="s">
        <v>198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59" t="s">
        <v>199</v>
      </c>
      <c r="B18" s="17">
        <v>0</v>
      </c>
      <c r="C18" s="214">
        <v>0</v>
      </c>
      <c r="D18" s="214">
        <v>0</v>
      </c>
    </row>
    <row r="19" spans="1:4" x14ac:dyDescent="0.25">
      <c r="A19" s="59" t="s">
        <v>200</v>
      </c>
      <c r="B19" s="17">
        <v>0</v>
      </c>
      <c r="C19" s="214">
        <v>0</v>
      </c>
      <c r="D19" s="214">
        <v>0</v>
      </c>
    </row>
    <row r="20" spans="1:4" x14ac:dyDescent="0.25">
      <c r="A20" s="47"/>
      <c r="B20" s="92"/>
      <c r="C20" s="92"/>
      <c r="D20" s="92"/>
    </row>
    <row r="21" spans="1:4" x14ac:dyDescent="0.25">
      <c r="A21" s="3" t="s">
        <v>201</v>
      </c>
      <c r="B21" s="15">
        <f>B8-B13+B17</f>
        <v>0</v>
      </c>
      <c r="C21" s="15">
        <f>C8-C13+C17</f>
        <v>140907.97999999998</v>
      </c>
      <c r="D21" s="15">
        <f>D8-D13+D17</f>
        <v>140907.97999999998</v>
      </c>
    </row>
    <row r="22" spans="1:4" x14ac:dyDescent="0.25">
      <c r="A22" s="3"/>
      <c r="B22" s="92"/>
      <c r="C22" s="92"/>
      <c r="D22" s="92"/>
    </row>
    <row r="23" spans="1:4" x14ac:dyDescent="0.25">
      <c r="A23" s="3" t="s">
        <v>202</v>
      </c>
      <c r="B23" s="15">
        <f>B21-B11</f>
        <v>0</v>
      </c>
      <c r="C23" s="15">
        <f>C21-C11</f>
        <v>140907.97999999998</v>
      </c>
      <c r="D23" s="15">
        <f>D21-D11</f>
        <v>140907.97999999998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203</v>
      </c>
      <c r="B25" s="15">
        <f>B23-B17</f>
        <v>0</v>
      </c>
      <c r="C25" s="15">
        <f>C23-C17</f>
        <v>140907.97999999998</v>
      </c>
      <c r="D25" s="15">
        <f>D23-D17</f>
        <v>140907.97999999998</v>
      </c>
    </row>
    <row r="26" spans="1:4" x14ac:dyDescent="0.25">
      <c r="A26" s="20"/>
      <c r="B26" s="83"/>
      <c r="C26" s="83"/>
      <c r="D26" s="83"/>
    </row>
    <row r="27" spans="1:4" x14ac:dyDescent="0.25">
      <c r="A27" s="62"/>
    </row>
    <row r="28" spans="1:4" x14ac:dyDescent="0.25">
      <c r="A28" s="14" t="s">
        <v>204</v>
      </c>
      <c r="B28" s="7" t="s">
        <v>205</v>
      </c>
      <c r="C28" s="7" t="s">
        <v>189</v>
      </c>
      <c r="D28" s="7" t="s">
        <v>206</v>
      </c>
    </row>
    <row r="29" spans="1:4" x14ac:dyDescent="0.25">
      <c r="A29" s="3" t="s">
        <v>207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9" t="s">
        <v>208</v>
      </c>
      <c r="B30" s="210">
        <v>0</v>
      </c>
      <c r="C30" s="210">
        <v>0</v>
      </c>
      <c r="D30" s="210">
        <v>0</v>
      </c>
    </row>
    <row r="31" spans="1:4" x14ac:dyDescent="0.25">
      <c r="A31" s="59" t="s">
        <v>209</v>
      </c>
      <c r="B31" s="210">
        <v>0</v>
      </c>
      <c r="C31" s="210">
        <v>0</v>
      </c>
      <c r="D31" s="210">
        <v>0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210</v>
      </c>
      <c r="B33" s="4">
        <f>B25+B29</f>
        <v>0</v>
      </c>
      <c r="C33" s="4">
        <f>C25+C29</f>
        <v>140907.97999999998</v>
      </c>
      <c r="D33" s="4">
        <f>D25+D29</f>
        <v>140907.97999999998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204</v>
      </c>
      <c r="B36" s="7" t="s">
        <v>211</v>
      </c>
      <c r="C36" s="7" t="s">
        <v>189</v>
      </c>
      <c r="D36" s="7" t="s">
        <v>190</v>
      </c>
    </row>
    <row r="37" spans="1:4" ht="14.45" customHeight="1" x14ac:dyDescent="0.25">
      <c r="A37" s="3" t="s">
        <v>212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213</v>
      </c>
      <c r="B38" s="48">
        <v>0</v>
      </c>
      <c r="C38" s="48">
        <v>0</v>
      </c>
      <c r="D38" s="48">
        <v>0</v>
      </c>
    </row>
    <row r="39" spans="1:4" x14ac:dyDescent="0.25">
      <c r="A39" s="59" t="s">
        <v>214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215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9" t="s">
        <v>216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217</v>
      </c>
      <c r="B42" s="48">
        <v>0</v>
      </c>
      <c r="C42" s="48">
        <v>0</v>
      </c>
      <c r="D42" s="48">
        <v>0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218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204</v>
      </c>
      <c r="B47" s="7" t="s">
        <v>211</v>
      </c>
      <c r="C47" s="7" t="s">
        <v>189</v>
      </c>
      <c r="D47" s="7" t="s">
        <v>190</v>
      </c>
    </row>
    <row r="48" spans="1:4" x14ac:dyDescent="0.25">
      <c r="A48" s="96" t="s">
        <v>219</v>
      </c>
      <c r="B48" s="97">
        <f>B9</f>
        <v>3685440</v>
      </c>
      <c r="C48" s="97">
        <f>C9</f>
        <v>1353015</v>
      </c>
      <c r="D48" s="97">
        <f>D9</f>
        <v>1353015</v>
      </c>
    </row>
    <row r="49" spans="1:4" x14ac:dyDescent="0.25">
      <c r="A49" s="22" t="s">
        <v>220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8" t="s">
        <v>213</v>
      </c>
      <c r="B50" s="48">
        <v>0</v>
      </c>
      <c r="C50" s="48">
        <v>0</v>
      </c>
      <c r="D50" s="48">
        <v>0</v>
      </c>
    </row>
    <row r="51" spans="1:4" x14ac:dyDescent="0.25">
      <c r="A51" s="98" t="s">
        <v>216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196</v>
      </c>
      <c r="B53" s="48">
        <f>B14</f>
        <v>3685440</v>
      </c>
      <c r="C53" s="48">
        <f>C14</f>
        <v>1212107.02</v>
      </c>
      <c r="D53" s="48">
        <f>D14</f>
        <v>1212107.02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199</v>
      </c>
      <c r="B55" s="23">
        <v>0</v>
      </c>
      <c r="C55" s="48">
        <f>C18</f>
        <v>0</v>
      </c>
      <c r="D55" s="48">
        <f>D18</f>
        <v>0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221</v>
      </c>
      <c r="B57" s="4">
        <f>B48+B49-B53+B55</f>
        <v>0</v>
      </c>
      <c r="C57" s="4">
        <f>C48+C49-C53+C55</f>
        <v>140907.97999999998</v>
      </c>
      <c r="D57" s="4">
        <f>D48+D49-D53+D55</f>
        <v>140907.97999999998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222</v>
      </c>
      <c r="B59" s="4">
        <f>B57-B49</f>
        <v>0</v>
      </c>
      <c r="C59" s="4">
        <f>C57-C49</f>
        <v>140907.97999999998</v>
      </c>
      <c r="D59" s="4">
        <f>D57-D49</f>
        <v>140907.97999999998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204</v>
      </c>
      <c r="B62" s="7" t="s">
        <v>211</v>
      </c>
      <c r="C62" s="7" t="s">
        <v>189</v>
      </c>
      <c r="D62" s="7" t="s">
        <v>190</v>
      </c>
    </row>
    <row r="63" spans="1:4" x14ac:dyDescent="0.25">
      <c r="A63" s="96" t="s">
        <v>193</v>
      </c>
      <c r="B63" s="99">
        <f>B10</f>
        <v>0</v>
      </c>
      <c r="C63" s="99">
        <f>C10</f>
        <v>0</v>
      </c>
      <c r="D63" s="99">
        <f>D10</f>
        <v>0</v>
      </c>
    </row>
    <row r="64" spans="1:4" ht="30" x14ac:dyDescent="0.25">
      <c r="A64" s="22" t="s">
        <v>223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8" t="s">
        <v>214</v>
      </c>
      <c r="B65" s="95">
        <v>0</v>
      </c>
      <c r="C65" s="95">
        <v>0</v>
      </c>
      <c r="D65" s="95">
        <v>0</v>
      </c>
    </row>
    <row r="66" spans="1:4" x14ac:dyDescent="0.25">
      <c r="A66" s="98" t="s">
        <v>217</v>
      </c>
      <c r="B66" s="48">
        <v>0</v>
      </c>
      <c r="C66" s="48">
        <v>0</v>
      </c>
      <c r="D66" s="146">
        <v>0</v>
      </c>
    </row>
    <row r="67" spans="1:4" x14ac:dyDescent="0.25">
      <c r="A67" s="46"/>
      <c r="B67" s="92"/>
      <c r="C67" s="92"/>
      <c r="D67" s="92"/>
    </row>
    <row r="68" spans="1:4" x14ac:dyDescent="0.25">
      <c r="A68" s="59" t="s">
        <v>224</v>
      </c>
      <c r="B68" s="95">
        <f>B15</f>
        <v>0</v>
      </c>
      <c r="C68" s="95">
        <f>C15</f>
        <v>0</v>
      </c>
      <c r="D68" s="95">
        <f>D15</f>
        <v>0</v>
      </c>
    </row>
    <row r="69" spans="1:4" x14ac:dyDescent="0.25">
      <c r="A69" s="46"/>
      <c r="B69" s="92"/>
      <c r="C69" s="92"/>
      <c r="D69" s="92"/>
    </row>
    <row r="70" spans="1:4" x14ac:dyDescent="0.25">
      <c r="A70" s="59" t="s">
        <v>200</v>
      </c>
      <c r="B70" s="17">
        <v>0</v>
      </c>
      <c r="C70" s="95">
        <f>C19</f>
        <v>0</v>
      </c>
      <c r="D70" s="95">
        <f>D19</f>
        <v>0</v>
      </c>
    </row>
    <row r="71" spans="1:4" x14ac:dyDescent="0.25">
      <c r="A71" s="46"/>
      <c r="B71" s="92"/>
      <c r="C71" s="92"/>
      <c r="D71" s="92"/>
    </row>
    <row r="72" spans="1:4" x14ac:dyDescent="0.25">
      <c r="A72" s="19" t="s">
        <v>225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6"/>
      <c r="B73" s="92"/>
      <c r="C73" s="92"/>
      <c r="D73" s="92"/>
    </row>
    <row r="74" spans="1:4" x14ac:dyDescent="0.25">
      <c r="A74" s="19" t="s">
        <v>226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6"/>
      <c r="B75" s="83"/>
      <c r="C75" s="83"/>
      <c r="D75" s="83"/>
    </row>
  </sheetData>
  <mergeCells count="1">
    <mergeCell ref="A1:D1"/>
  </mergeCells>
  <dataValidations count="1">
    <dataValidation type="decimal" allowBlank="1" showInputMessage="1" showErrorMessage="1" sqref="B63:D74 B37:D44 B8:D25 B48:D59 B29:D33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29 B37:D41 B48:D52 B63:D65 B12:D13 B16:D17 B20:D25 B18 B19 B32:D33 B43:D44 B54:D54 C53:D53 B67:D71 B74 B72 D72 B73 D73 D74 B56:D59 B55 D5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zoomScale="68" zoomScaleNormal="68" workbookViewId="0">
      <selection sqref="A1:G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22.7109375" bestFit="1" customWidth="1"/>
  </cols>
  <sheetData>
    <row r="1" spans="1:8" ht="40.9" customHeight="1" x14ac:dyDescent="0.25">
      <c r="A1" s="220" t="s">
        <v>227</v>
      </c>
      <c r="B1" s="221"/>
      <c r="C1" s="221"/>
      <c r="D1" s="221"/>
      <c r="E1" s="221"/>
      <c r="F1" s="221"/>
      <c r="G1" s="222"/>
    </row>
    <row r="2" spans="1:8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8" x14ac:dyDescent="0.25">
      <c r="A3" s="115" t="s">
        <v>228</v>
      </c>
      <c r="B3" s="116"/>
      <c r="C3" s="116"/>
      <c r="D3" s="116"/>
      <c r="E3" s="116"/>
      <c r="F3" s="116"/>
      <c r="G3" s="117"/>
    </row>
    <row r="4" spans="1:8" x14ac:dyDescent="0.25">
      <c r="A4" s="115" t="str">
        <f>'Formato 3'!A4</f>
        <v>Del 1 de Enero al 31 de Marzo de 2024 (b)</v>
      </c>
      <c r="B4" s="116"/>
      <c r="C4" s="116"/>
      <c r="D4" s="116"/>
      <c r="E4" s="116"/>
      <c r="F4" s="116"/>
      <c r="G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20"/>
    </row>
    <row r="6" spans="1:8" ht="41.45" customHeight="1" x14ac:dyDescent="0.25">
      <c r="A6" s="223" t="s">
        <v>229</v>
      </c>
      <c r="B6" s="225" t="s">
        <v>230</v>
      </c>
      <c r="C6" s="225"/>
      <c r="D6" s="225"/>
      <c r="E6" s="225"/>
      <c r="F6" s="225"/>
      <c r="G6" s="225" t="s">
        <v>231</v>
      </c>
    </row>
    <row r="7" spans="1:8" ht="30" x14ac:dyDescent="0.25">
      <c r="A7" s="224"/>
      <c r="B7" s="26" t="s">
        <v>232</v>
      </c>
      <c r="C7" s="7" t="s">
        <v>233</v>
      </c>
      <c r="D7" s="26" t="s">
        <v>234</v>
      </c>
      <c r="E7" s="26" t="s">
        <v>189</v>
      </c>
      <c r="F7" s="26" t="s">
        <v>235</v>
      </c>
      <c r="G7" s="225"/>
    </row>
    <row r="8" spans="1:8" x14ac:dyDescent="0.25">
      <c r="A8" s="27" t="s">
        <v>236</v>
      </c>
      <c r="B8" s="92"/>
      <c r="C8" s="92"/>
      <c r="D8" s="92"/>
      <c r="E8" s="92"/>
      <c r="F8" s="92"/>
      <c r="G8" s="92"/>
    </row>
    <row r="9" spans="1:8" x14ac:dyDescent="0.25">
      <c r="A9" s="59" t="s">
        <v>237</v>
      </c>
      <c r="B9" s="147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7"/>
    </row>
    <row r="10" spans="1:8" x14ac:dyDescent="0.25">
      <c r="A10" s="59" t="s">
        <v>238</v>
      </c>
      <c r="B10" s="147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7"/>
    </row>
    <row r="11" spans="1:8" x14ac:dyDescent="0.25">
      <c r="A11" s="59" t="s">
        <v>239</v>
      </c>
      <c r="B11" s="147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7"/>
    </row>
    <row r="12" spans="1:8" x14ac:dyDescent="0.25">
      <c r="A12" s="59" t="s">
        <v>240</v>
      </c>
      <c r="B12" s="147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7"/>
    </row>
    <row r="13" spans="1:8" x14ac:dyDescent="0.25">
      <c r="A13" s="59" t="s">
        <v>241</v>
      </c>
      <c r="B13" s="147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7"/>
    </row>
    <row r="14" spans="1:8" x14ac:dyDescent="0.25">
      <c r="A14" s="59" t="s">
        <v>242</v>
      </c>
      <c r="B14" s="147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7"/>
    </row>
    <row r="15" spans="1:8" x14ac:dyDescent="0.25">
      <c r="A15" s="59" t="s">
        <v>243</v>
      </c>
      <c r="B15" s="214">
        <v>338000</v>
      </c>
      <c r="C15" s="214">
        <v>0</v>
      </c>
      <c r="D15" s="214">
        <f t="shared" ref="D15" si="0">B15+C15</f>
        <v>338000</v>
      </c>
      <c r="E15" s="214">
        <v>70380</v>
      </c>
      <c r="F15" s="214">
        <v>70380</v>
      </c>
      <c r="G15" s="214">
        <f t="shared" ref="G15" si="1">F15-B15</f>
        <v>-267620</v>
      </c>
      <c r="H15" s="157"/>
    </row>
    <row r="16" spans="1:8" x14ac:dyDescent="0.25">
      <c r="A16" s="93" t="s">
        <v>244</v>
      </c>
      <c r="B16" s="48">
        <f>SUM(B17:B27)</f>
        <v>0</v>
      </c>
      <c r="C16" s="48">
        <f t="shared" ref="C16:G16" si="2">SUM(C17:C27)</f>
        <v>0</v>
      </c>
      <c r="D16" s="48">
        <f t="shared" si="2"/>
        <v>0</v>
      </c>
      <c r="E16" s="48">
        <f t="shared" si="2"/>
        <v>0</v>
      </c>
      <c r="F16" s="48">
        <f t="shared" si="2"/>
        <v>0</v>
      </c>
      <c r="G16" s="48">
        <f t="shared" si="2"/>
        <v>0</v>
      </c>
      <c r="H16" s="157"/>
    </row>
    <row r="17" spans="1:8" x14ac:dyDescent="0.25">
      <c r="A17" s="78" t="s">
        <v>245</v>
      </c>
      <c r="B17" s="149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7"/>
    </row>
    <row r="18" spans="1:8" x14ac:dyDescent="0.25">
      <c r="A18" s="78" t="s">
        <v>246</v>
      </c>
      <c r="B18" s="149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7"/>
    </row>
    <row r="19" spans="1:8" x14ac:dyDescent="0.25">
      <c r="A19" s="78" t="s">
        <v>247</v>
      </c>
      <c r="B19" s="149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7"/>
    </row>
    <row r="20" spans="1:8" x14ac:dyDescent="0.25">
      <c r="A20" s="78" t="s">
        <v>248</v>
      </c>
      <c r="B20" s="148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7"/>
    </row>
    <row r="21" spans="1:8" x14ac:dyDescent="0.25">
      <c r="A21" s="78" t="s">
        <v>249</v>
      </c>
      <c r="B21" s="148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7"/>
    </row>
    <row r="22" spans="1:8" x14ac:dyDescent="0.25">
      <c r="A22" s="78" t="s">
        <v>250</v>
      </c>
      <c r="B22" s="149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7"/>
    </row>
    <row r="23" spans="1:8" x14ac:dyDescent="0.25">
      <c r="A23" s="78" t="s">
        <v>251</v>
      </c>
      <c r="B23" s="148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7"/>
    </row>
    <row r="24" spans="1:8" x14ac:dyDescent="0.25">
      <c r="A24" s="78" t="s">
        <v>252</v>
      </c>
      <c r="B24" s="148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7"/>
    </row>
    <row r="25" spans="1:8" x14ac:dyDescent="0.25">
      <c r="A25" s="78" t="s">
        <v>253</v>
      </c>
      <c r="B25" s="149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7"/>
    </row>
    <row r="26" spans="1:8" x14ac:dyDescent="0.25">
      <c r="A26" s="78" t="s">
        <v>254</v>
      </c>
      <c r="B26" s="149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7"/>
    </row>
    <row r="27" spans="1:8" x14ac:dyDescent="0.25">
      <c r="A27" s="78" t="s">
        <v>255</v>
      </c>
      <c r="B27" s="149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7"/>
    </row>
    <row r="28" spans="1:8" x14ac:dyDescent="0.25">
      <c r="A28" s="59" t="s">
        <v>256</v>
      </c>
      <c r="B28" s="48">
        <f>SUM(B29:B33)</f>
        <v>0</v>
      </c>
      <c r="C28" s="48">
        <f t="shared" ref="C28:G28" si="3">SUM(C29:C33)</f>
        <v>0</v>
      </c>
      <c r="D28" s="48">
        <f t="shared" si="3"/>
        <v>0</v>
      </c>
      <c r="E28" s="48">
        <f t="shared" si="3"/>
        <v>0</v>
      </c>
      <c r="F28" s="48">
        <f t="shared" si="3"/>
        <v>0</v>
      </c>
      <c r="G28" s="48">
        <f t="shared" si="3"/>
        <v>0</v>
      </c>
      <c r="H28" s="157"/>
    </row>
    <row r="29" spans="1:8" x14ac:dyDescent="0.25">
      <c r="A29" s="78" t="s">
        <v>257</v>
      </c>
      <c r="B29" s="151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7"/>
    </row>
    <row r="30" spans="1:8" x14ac:dyDescent="0.25">
      <c r="A30" s="78" t="s">
        <v>258</v>
      </c>
      <c r="B30" s="151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7"/>
    </row>
    <row r="31" spans="1:8" x14ac:dyDescent="0.25">
      <c r="A31" s="78" t="s">
        <v>259</v>
      </c>
      <c r="B31" s="151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7"/>
    </row>
    <row r="32" spans="1:8" x14ac:dyDescent="0.25">
      <c r="A32" s="78" t="s">
        <v>260</v>
      </c>
      <c r="B32" s="150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7"/>
    </row>
    <row r="33" spans="1:8" ht="14.45" customHeight="1" x14ac:dyDescent="0.25">
      <c r="A33" s="78" t="s">
        <v>261</v>
      </c>
      <c r="B33" s="151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7"/>
    </row>
    <row r="34" spans="1:8" ht="14.45" customHeight="1" x14ac:dyDescent="0.25">
      <c r="A34" s="59" t="s">
        <v>262</v>
      </c>
      <c r="B34" s="156">
        <v>3347440</v>
      </c>
      <c r="C34" s="156">
        <v>484500</v>
      </c>
      <c r="D34" s="155">
        <v>3831940</v>
      </c>
      <c r="E34" s="156">
        <v>1282635</v>
      </c>
      <c r="F34" s="156">
        <v>1282635</v>
      </c>
      <c r="G34" s="155">
        <v>-2064805</v>
      </c>
      <c r="H34" s="157"/>
    </row>
    <row r="35" spans="1:8" ht="14.45" customHeight="1" x14ac:dyDescent="0.25">
      <c r="A35" s="59" t="s">
        <v>263</v>
      </c>
      <c r="B35" s="48">
        <f>B36</f>
        <v>0</v>
      </c>
      <c r="C35" s="48">
        <f t="shared" ref="C35:G35" si="4">C36</f>
        <v>0</v>
      </c>
      <c r="D35" s="48">
        <f t="shared" si="4"/>
        <v>0</v>
      </c>
      <c r="E35" s="48">
        <f t="shared" si="4"/>
        <v>0</v>
      </c>
      <c r="F35" s="48">
        <f t="shared" si="4"/>
        <v>0</v>
      </c>
      <c r="G35" s="48">
        <f t="shared" si="4"/>
        <v>0</v>
      </c>
      <c r="H35" s="157"/>
    </row>
    <row r="36" spans="1:8" ht="14.45" customHeight="1" x14ac:dyDescent="0.25">
      <c r="A36" s="78" t="s">
        <v>264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f>F36-B36</f>
        <v>0</v>
      </c>
      <c r="H36" s="157"/>
    </row>
    <row r="37" spans="1:8" ht="14.45" customHeight="1" x14ac:dyDescent="0.25">
      <c r="A37" s="59" t="s">
        <v>265</v>
      </c>
      <c r="B37" s="48">
        <f>B38+B39</f>
        <v>0</v>
      </c>
      <c r="C37" s="48">
        <f t="shared" ref="C37:G37" si="5">C38+C39</f>
        <v>0</v>
      </c>
      <c r="D37" s="48">
        <f t="shared" si="5"/>
        <v>0</v>
      </c>
      <c r="E37" s="48">
        <f t="shared" si="5"/>
        <v>0</v>
      </c>
      <c r="F37" s="48">
        <f t="shared" si="5"/>
        <v>0</v>
      </c>
      <c r="G37" s="48">
        <f t="shared" si="5"/>
        <v>0</v>
      </c>
      <c r="H37" s="157"/>
    </row>
    <row r="38" spans="1:8" x14ac:dyDescent="0.25">
      <c r="A38" s="78" t="s">
        <v>266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>F38-B38</f>
        <v>0</v>
      </c>
      <c r="H38" s="157"/>
    </row>
    <row r="39" spans="1:8" x14ac:dyDescent="0.25">
      <c r="A39" s="78" t="s">
        <v>267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f>F39-B39</f>
        <v>0</v>
      </c>
      <c r="H39" s="157"/>
    </row>
    <row r="40" spans="1:8" x14ac:dyDescent="0.25">
      <c r="A40" s="46"/>
      <c r="B40" s="48"/>
      <c r="C40" s="48"/>
      <c r="D40" s="48"/>
      <c r="E40" s="48"/>
      <c r="F40" s="48"/>
      <c r="G40" s="48"/>
    </row>
    <row r="41" spans="1:8" x14ac:dyDescent="0.25">
      <c r="A41" s="3" t="s">
        <v>268</v>
      </c>
      <c r="B41" s="4">
        <f t="shared" ref="B41:F41" si="6">SUM(B9,B10,B11,B12,B13,B14,B15,B16,B28,B34,B35,B37)</f>
        <v>3685440</v>
      </c>
      <c r="C41" s="4">
        <f t="shared" si="6"/>
        <v>484500</v>
      </c>
      <c r="D41" s="4">
        <f t="shared" si="6"/>
        <v>4169940</v>
      </c>
      <c r="E41" s="4">
        <f t="shared" si="6"/>
        <v>1353015</v>
      </c>
      <c r="F41" s="4">
        <f t="shared" si="6"/>
        <v>1353015</v>
      </c>
      <c r="G41" s="4">
        <f>SUM(G9,G10,G11,G12,G13,G14,G15,G16,G28,G34,G35,G37)</f>
        <v>-2332425</v>
      </c>
    </row>
    <row r="42" spans="1:8" x14ac:dyDescent="0.25">
      <c r="A42" s="3" t="s">
        <v>269</v>
      </c>
      <c r="B42" s="94"/>
      <c r="C42" s="94"/>
      <c r="D42" s="94"/>
      <c r="E42" s="94"/>
      <c r="F42" s="94"/>
      <c r="G42" s="4">
        <f>IF(G41&gt;0,G41,0)</f>
        <v>0</v>
      </c>
    </row>
    <row r="43" spans="1:8" x14ac:dyDescent="0.25">
      <c r="A43" s="46"/>
      <c r="B43" s="50"/>
      <c r="C43" s="50"/>
      <c r="D43" s="50"/>
      <c r="E43" s="50"/>
      <c r="F43" s="50"/>
      <c r="G43" s="50"/>
    </row>
    <row r="44" spans="1:8" x14ac:dyDescent="0.25">
      <c r="A44" s="3" t="s">
        <v>270</v>
      </c>
      <c r="B44" s="50"/>
      <c r="C44" s="50"/>
      <c r="D44" s="50"/>
      <c r="E44" s="50"/>
      <c r="F44" s="50"/>
      <c r="G44" s="50"/>
    </row>
    <row r="45" spans="1:8" x14ac:dyDescent="0.25">
      <c r="A45" s="59" t="s">
        <v>271</v>
      </c>
      <c r="B45" s="48">
        <f t="shared" ref="B45:G45" si="7">SUM(B46:B53)</f>
        <v>0</v>
      </c>
      <c r="C45" s="48">
        <f t="shared" si="7"/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</row>
    <row r="46" spans="1:8" x14ac:dyDescent="0.25">
      <c r="A46" s="81" t="s">
        <v>272</v>
      </c>
      <c r="B46" s="152">
        <v>0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</row>
    <row r="47" spans="1:8" x14ac:dyDescent="0.25">
      <c r="A47" s="81" t="s">
        <v>273</v>
      </c>
      <c r="B47" s="152">
        <v>0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</row>
    <row r="48" spans="1:8" x14ac:dyDescent="0.25">
      <c r="A48" s="81" t="s">
        <v>274</v>
      </c>
      <c r="B48" s="153">
        <v>0</v>
      </c>
      <c r="C48" s="153">
        <v>0</v>
      </c>
      <c r="D48" s="152">
        <v>0</v>
      </c>
      <c r="E48" s="153">
        <v>0</v>
      </c>
      <c r="F48" s="153">
        <v>0</v>
      </c>
      <c r="G48" s="152">
        <v>0</v>
      </c>
    </row>
    <row r="49" spans="1:8" ht="30" x14ac:dyDescent="0.25">
      <c r="A49" s="81" t="s">
        <v>275</v>
      </c>
      <c r="B49" s="153">
        <v>0</v>
      </c>
      <c r="C49" s="153">
        <v>0</v>
      </c>
      <c r="D49" s="152">
        <v>0</v>
      </c>
      <c r="E49" s="153">
        <v>0</v>
      </c>
      <c r="F49" s="153">
        <v>0</v>
      </c>
      <c r="G49" s="152">
        <v>0</v>
      </c>
    </row>
    <row r="50" spans="1:8" x14ac:dyDescent="0.25">
      <c r="A50" s="81" t="s">
        <v>276</v>
      </c>
      <c r="B50" s="152">
        <v>0</v>
      </c>
      <c r="C50" s="152">
        <v>0</v>
      </c>
      <c r="D50" s="152">
        <v>0</v>
      </c>
      <c r="E50" s="152">
        <v>0</v>
      </c>
      <c r="F50" s="152">
        <v>0</v>
      </c>
      <c r="G50" s="152">
        <v>0</v>
      </c>
    </row>
    <row r="51" spans="1:8" x14ac:dyDescent="0.25">
      <c r="A51" s="81" t="s">
        <v>277</v>
      </c>
      <c r="B51" s="152">
        <v>0</v>
      </c>
      <c r="C51" s="152">
        <v>0</v>
      </c>
      <c r="D51" s="152">
        <v>0</v>
      </c>
      <c r="E51" s="152">
        <v>0</v>
      </c>
      <c r="F51" s="152">
        <v>0</v>
      </c>
      <c r="G51" s="152">
        <v>0</v>
      </c>
    </row>
    <row r="52" spans="1:8" ht="30" x14ac:dyDescent="0.25">
      <c r="A52" s="82" t="s">
        <v>278</v>
      </c>
      <c r="B52" s="152">
        <v>0</v>
      </c>
      <c r="C52" s="152">
        <v>0</v>
      </c>
      <c r="D52" s="152">
        <v>0</v>
      </c>
      <c r="E52" s="152">
        <v>0</v>
      </c>
      <c r="F52" s="152">
        <v>0</v>
      </c>
      <c r="G52" s="152">
        <v>0</v>
      </c>
    </row>
    <row r="53" spans="1:8" x14ac:dyDescent="0.25">
      <c r="A53" s="78" t="s">
        <v>279</v>
      </c>
      <c r="B53" s="152">
        <v>0</v>
      </c>
      <c r="C53" s="152">
        <v>0</v>
      </c>
      <c r="D53" s="152">
        <v>0</v>
      </c>
      <c r="E53" s="152">
        <v>0</v>
      </c>
      <c r="F53" s="152">
        <v>0</v>
      </c>
      <c r="G53" s="152">
        <v>0</v>
      </c>
    </row>
    <row r="54" spans="1:8" x14ac:dyDescent="0.25">
      <c r="A54" s="59" t="s">
        <v>280</v>
      </c>
      <c r="B54" s="48">
        <f>SUM(B55:B58)</f>
        <v>0</v>
      </c>
      <c r="C54" s="48">
        <f>SUM(C55:C58)</f>
        <v>0</v>
      </c>
      <c r="D54" s="48">
        <f>SUM(D55:D58)</f>
        <v>0</v>
      </c>
      <c r="E54" s="48">
        <f>SUM(E55:E58)</f>
        <v>0</v>
      </c>
      <c r="F54" s="48">
        <f>SUM(F55:F58)</f>
        <v>0</v>
      </c>
      <c r="G54" s="48">
        <f t="shared" ref="G54" si="8">SUM(G55:G58)</f>
        <v>0</v>
      </c>
    </row>
    <row r="55" spans="1:8" x14ac:dyDescent="0.25">
      <c r="A55" s="82" t="s">
        <v>281</v>
      </c>
      <c r="B55" s="154">
        <v>0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</row>
    <row r="56" spans="1:8" x14ac:dyDescent="0.25">
      <c r="A56" s="81" t="s">
        <v>282</v>
      </c>
      <c r="B56" s="154">
        <v>0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</row>
    <row r="57" spans="1:8" x14ac:dyDescent="0.25">
      <c r="A57" s="81" t="s">
        <v>283</v>
      </c>
      <c r="B57" s="154">
        <v>0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</row>
    <row r="58" spans="1:8" x14ac:dyDescent="0.25">
      <c r="A58" s="82" t="s">
        <v>284</v>
      </c>
      <c r="B58" s="156">
        <v>0</v>
      </c>
      <c r="C58" s="156">
        <v>0</v>
      </c>
      <c r="D58" s="155">
        <v>0</v>
      </c>
      <c r="E58" s="156">
        <v>0</v>
      </c>
      <c r="F58" s="156">
        <v>0</v>
      </c>
      <c r="G58" s="154">
        <v>0</v>
      </c>
      <c r="H58" s="141"/>
    </row>
    <row r="59" spans="1:8" x14ac:dyDescent="0.25">
      <c r="A59" s="59" t="s">
        <v>285</v>
      </c>
      <c r="B59" s="48">
        <f t="shared" ref="B59:G59" si="9">SUM(B60:B61)</f>
        <v>0</v>
      </c>
      <c r="C59" s="48">
        <f t="shared" si="9"/>
        <v>0</v>
      </c>
      <c r="D59" s="48">
        <f t="shared" si="9"/>
        <v>0</v>
      </c>
      <c r="E59" s="48">
        <f t="shared" si="9"/>
        <v>0</v>
      </c>
      <c r="F59" s="48">
        <f t="shared" si="9"/>
        <v>0</v>
      </c>
      <c r="G59" s="48">
        <f t="shared" si="9"/>
        <v>0</v>
      </c>
    </row>
    <row r="60" spans="1:8" x14ac:dyDescent="0.25">
      <c r="A60" s="81" t="s">
        <v>286</v>
      </c>
      <c r="B60" s="156">
        <v>0</v>
      </c>
      <c r="C60" s="156">
        <v>0</v>
      </c>
      <c r="D60" s="155">
        <v>0</v>
      </c>
      <c r="E60" s="156">
        <v>0</v>
      </c>
      <c r="F60" s="156">
        <v>0</v>
      </c>
      <c r="G60" s="155">
        <v>0</v>
      </c>
    </row>
    <row r="61" spans="1:8" x14ac:dyDescent="0.25">
      <c r="A61" s="81" t="s">
        <v>287</v>
      </c>
      <c r="B61" s="156">
        <v>0</v>
      </c>
      <c r="C61" s="156">
        <v>0</v>
      </c>
      <c r="D61" s="155">
        <v>0</v>
      </c>
      <c r="E61" s="156">
        <v>0</v>
      </c>
      <c r="F61" s="156">
        <v>0</v>
      </c>
      <c r="G61" s="155">
        <v>0</v>
      </c>
    </row>
    <row r="62" spans="1:8" x14ac:dyDescent="0.25">
      <c r="A62" s="59" t="s">
        <v>288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f t="shared" ref="G62:G63" si="10">F62-B62</f>
        <v>0</v>
      </c>
    </row>
    <row r="63" spans="1:8" x14ac:dyDescent="0.25">
      <c r="A63" s="59" t="s">
        <v>289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10"/>
        <v>0</v>
      </c>
    </row>
    <row r="64" spans="1:8" x14ac:dyDescent="0.25">
      <c r="A64" s="46"/>
      <c r="B64" s="50"/>
      <c r="C64" s="50"/>
      <c r="D64" s="50"/>
      <c r="E64" s="50"/>
      <c r="F64" s="50"/>
      <c r="G64" s="50"/>
    </row>
    <row r="65" spans="1:7" x14ac:dyDescent="0.25">
      <c r="A65" s="3" t="s">
        <v>290</v>
      </c>
      <c r="B65" s="4">
        <f t="shared" ref="B65:G65" si="11">B45+B54+B59+B62+B63</f>
        <v>0</v>
      </c>
      <c r="C65" s="4">
        <f>C45+C54+C59+C62+C63</f>
        <v>0</v>
      </c>
      <c r="D65" s="4">
        <f t="shared" si="11"/>
        <v>0</v>
      </c>
      <c r="E65" s="4">
        <f t="shared" si="11"/>
        <v>0</v>
      </c>
      <c r="F65" s="4">
        <f t="shared" si="11"/>
        <v>0</v>
      </c>
      <c r="G65" s="4">
        <f t="shared" si="11"/>
        <v>0</v>
      </c>
    </row>
    <row r="66" spans="1:7" x14ac:dyDescent="0.25">
      <c r="A66" s="46"/>
      <c r="B66" s="50"/>
      <c r="C66" s="50"/>
      <c r="D66" s="50"/>
      <c r="E66" s="50"/>
      <c r="F66" s="50"/>
      <c r="G66" s="50"/>
    </row>
    <row r="67" spans="1:7" x14ac:dyDescent="0.25">
      <c r="A67" s="3" t="s">
        <v>291</v>
      </c>
      <c r="B67" s="4">
        <f t="shared" ref="B67:G67" si="12">B68</f>
        <v>0</v>
      </c>
      <c r="C67" s="4">
        <f t="shared" si="12"/>
        <v>0</v>
      </c>
      <c r="D67" s="4">
        <f t="shared" si="12"/>
        <v>0</v>
      </c>
      <c r="E67" s="4">
        <f t="shared" si="12"/>
        <v>0</v>
      </c>
      <c r="F67" s="4">
        <f t="shared" si="12"/>
        <v>0</v>
      </c>
      <c r="G67" s="4">
        <f t="shared" si="12"/>
        <v>0</v>
      </c>
    </row>
    <row r="68" spans="1:7" x14ac:dyDescent="0.25">
      <c r="A68" s="59" t="s">
        <v>292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>F68-B68</f>
        <v>0</v>
      </c>
    </row>
    <row r="69" spans="1:7" x14ac:dyDescent="0.25">
      <c r="A69" s="46"/>
      <c r="B69" s="50"/>
      <c r="C69" s="50"/>
      <c r="D69" s="50"/>
      <c r="E69" s="50"/>
      <c r="F69" s="50"/>
      <c r="G69" s="50"/>
    </row>
    <row r="70" spans="1:7" x14ac:dyDescent="0.25">
      <c r="A70" s="3" t="s">
        <v>293</v>
      </c>
      <c r="B70" s="4">
        <f t="shared" ref="B70:F70" si="13">B41+B65+B67</f>
        <v>3685440</v>
      </c>
      <c r="C70" s="4">
        <f t="shared" si="13"/>
        <v>484500</v>
      </c>
      <c r="D70" s="4">
        <f t="shared" si="13"/>
        <v>4169940</v>
      </c>
      <c r="E70" s="4">
        <f t="shared" si="13"/>
        <v>1353015</v>
      </c>
      <c r="F70" s="4">
        <f t="shared" si="13"/>
        <v>1353015</v>
      </c>
      <c r="G70" s="4">
        <f>G41+G65+G67</f>
        <v>-2332425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294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295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f>F73-B73</f>
        <v>0</v>
      </c>
    </row>
    <row r="74" spans="1:7" ht="30" x14ac:dyDescent="0.25">
      <c r="A74" s="68" t="s">
        <v>296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f>F74-B74</f>
        <v>0</v>
      </c>
    </row>
    <row r="75" spans="1:7" x14ac:dyDescent="0.25">
      <c r="A75" s="19" t="s">
        <v>297</v>
      </c>
      <c r="B75" s="4">
        <f t="shared" ref="B75:F75" si="14">B73+B74</f>
        <v>0</v>
      </c>
      <c r="C75" s="4">
        <f t="shared" si="14"/>
        <v>0</v>
      </c>
      <c r="D75" s="4">
        <f t="shared" si="14"/>
        <v>0</v>
      </c>
      <c r="E75" s="4">
        <f t="shared" si="14"/>
        <v>0</v>
      </c>
      <c r="F75" s="4">
        <f t="shared" si="14"/>
        <v>0</v>
      </c>
      <c r="G75" s="4">
        <f>G73+G74</f>
        <v>0</v>
      </c>
    </row>
    <row r="76" spans="1:7" x14ac:dyDescent="0.25">
      <c r="A76" s="56"/>
      <c r="B76" s="83"/>
      <c r="C76" s="83"/>
      <c r="D76" s="83"/>
      <c r="E76" s="83"/>
      <c r="F76" s="83"/>
      <c r="G76" s="8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36:F36 B62:F64 G62:G69 G38:G40 C16:F16 B38:F44 B75:F75 B73 B74 B66:F72 B65 D65:F65 G42:G44 G71:G72 G76" unlockedFormula="1"/>
    <ignoredError sqref="C28:F28" formulaRange="1" unlockedFormula="1"/>
    <ignoredError sqref="G54 G16 G28 G3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76" zoomScaleNormal="76" workbookViewId="0">
      <selection sqref="A1:G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28" t="s">
        <v>298</v>
      </c>
      <c r="B1" s="221"/>
      <c r="C1" s="221"/>
      <c r="D1" s="221"/>
      <c r="E1" s="221"/>
      <c r="F1" s="221"/>
      <c r="G1" s="222"/>
    </row>
    <row r="2" spans="1:7" x14ac:dyDescent="0.25">
      <c r="A2" s="127" t="str">
        <f>'Formato 1'!A2</f>
        <v>Casa de la Cultura del Municipio de Valle de Santiago, Gto.</v>
      </c>
      <c r="B2" s="127"/>
      <c r="C2" s="127"/>
      <c r="D2" s="127"/>
      <c r="E2" s="127"/>
      <c r="F2" s="127"/>
      <c r="G2" s="127"/>
    </row>
    <row r="3" spans="1:7" x14ac:dyDescent="0.25">
      <c r="A3" s="128" t="s">
        <v>299</v>
      </c>
      <c r="B3" s="128"/>
      <c r="C3" s="128"/>
      <c r="D3" s="128"/>
      <c r="E3" s="128"/>
      <c r="F3" s="128"/>
      <c r="G3" s="128"/>
    </row>
    <row r="4" spans="1:7" x14ac:dyDescent="0.25">
      <c r="A4" s="128" t="s">
        <v>300</v>
      </c>
      <c r="B4" s="128"/>
      <c r="C4" s="128"/>
      <c r="D4" s="128"/>
      <c r="E4" s="128"/>
      <c r="F4" s="128"/>
      <c r="G4" s="128"/>
    </row>
    <row r="5" spans="1:7" x14ac:dyDescent="0.25">
      <c r="A5" s="128" t="str">
        <f>'Formato 3'!A4</f>
        <v>Del 1 de Enero al 31 de Marzo de 2024 (b)</v>
      </c>
      <c r="B5" s="128"/>
      <c r="C5" s="128"/>
      <c r="D5" s="128"/>
      <c r="E5" s="128"/>
      <c r="F5" s="128"/>
      <c r="G5" s="128"/>
    </row>
    <row r="6" spans="1:7" ht="41.45" customHeight="1" x14ac:dyDescent="0.25">
      <c r="A6" s="129" t="s">
        <v>2</v>
      </c>
      <c r="B6" s="129"/>
      <c r="C6" s="129"/>
      <c r="D6" s="129"/>
      <c r="E6" s="129"/>
      <c r="F6" s="129"/>
      <c r="G6" s="129"/>
    </row>
    <row r="7" spans="1:7" x14ac:dyDescent="0.25">
      <c r="A7" s="226" t="s">
        <v>4</v>
      </c>
      <c r="B7" s="226" t="s">
        <v>301</v>
      </c>
      <c r="C7" s="226"/>
      <c r="D7" s="226"/>
      <c r="E7" s="226"/>
      <c r="F7" s="226"/>
      <c r="G7" s="227" t="s">
        <v>302</v>
      </c>
    </row>
    <row r="8" spans="1:7" ht="30" x14ac:dyDescent="0.25">
      <c r="A8" s="226"/>
      <c r="B8" s="7" t="s">
        <v>303</v>
      </c>
      <c r="C8" s="7" t="s">
        <v>304</v>
      </c>
      <c r="D8" s="7" t="s">
        <v>305</v>
      </c>
      <c r="E8" s="7" t="s">
        <v>189</v>
      </c>
      <c r="F8" s="7" t="s">
        <v>306</v>
      </c>
      <c r="G8" s="226"/>
    </row>
    <row r="9" spans="1:7" x14ac:dyDescent="0.25">
      <c r="A9" s="28" t="s">
        <v>307</v>
      </c>
      <c r="B9" s="84">
        <f t="shared" ref="B9:G9" si="0">SUM(B10,B18,B28,B38,B48,B58,B62,B71,B75)</f>
        <v>3685440</v>
      </c>
      <c r="C9" s="84">
        <f t="shared" si="0"/>
        <v>484500</v>
      </c>
      <c r="D9" s="84">
        <f>SUM(D10,D18,D28,D38,D48,D58,D62,D71,D75)</f>
        <v>4169940</v>
      </c>
      <c r="E9" s="84">
        <f t="shared" si="0"/>
        <v>1212107.02</v>
      </c>
      <c r="F9" s="84">
        <f t="shared" si="0"/>
        <v>1212107.02</v>
      </c>
      <c r="G9" s="84">
        <f t="shared" si="0"/>
        <v>2957832.9800000004</v>
      </c>
    </row>
    <row r="10" spans="1:7" x14ac:dyDescent="0.25">
      <c r="A10" s="85" t="s">
        <v>308</v>
      </c>
      <c r="B10" s="84">
        <f t="shared" ref="B10:G10" si="1">SUM(B11:B17)</f>
        <v>2709794</v>
      </c>
      <c r="C10" s="84">
        <f t="shared" si="1"/>
        <v>0</v>
      </c>
      <c r="D10" s="84">
        <f t="shared" si="1"/>
        <v>2709794</v>
      </c>
      <c r="E10" s="84">
        <f t="shared" si="1"/>
        <v>533792.53</v>
      </c>
      <c r="F10" s="84">
        <f t="shared" si="1"/>
        <v>533792.53</v>
      </c>
      <c r="G10" s="84">
        <f t="shared" si="1"/>
        <v>2176001.4700000002</v>
      </c>
    </row>
    <row r="11" spans="1:7" x14ac:dyDescent="0.25">
      <c r="A11" s="86" t="s">
        <v>309</v>
      </c>
      <c r="B11" s="214">
        <v>1436436</v>
      </c>
      <c r="C11" s="214">
        <v>0</v>
      </c>
      <c r="D11" s="214">
        <f>B11+C11</f>
        <v>1436436</v>
      </c>
      <c r="E11" s="214">
        <v>346642.2</v>
      </c>
      <c r="F11" s="214">
        <v>346642.2</v>
      </c>
      <c r="G11" s="214">
        <f>D11-E11</f>
        <v>1089793.8</v>
      </c>
    </row>
    <row r="12" spans="1:7" x14ac:dyDescent="0.25">
      <c r="A12" s="86" t="s">
        <v>310</v>
      </c>
      <c r="B12" s="214">
        <v>647200.4</v>
      </c>
      <c r="C12" s="214">
        <v>0</v>
      </c>
      <c r="D12" s="214">
        <f t="shared" ref="D12:D17" si="2">B12+C12</f>
        <v>647200.4</v>
      </c>
      <c r="E12" s="214">
        <v>144140</v>
      </c>
      <c r="F12" s="214">
        <v>144140</v>
      </c>
      <c r="G12" s="214">
        <f t="shared" ref="G12:G17" si="3">D12-E12</f>
        <v>503060.4</v>
      </c>
    </row>
    <row r="13" spans="1:7" x14ac:dyDescent="0.25">
      <c r="A13" s="86" t="s">
        <v>311</v>
      </c>
      <c r="B13" s="214">
        <v>272637.59999999998</v>
      </c>
      <c r="C13" s="214">
        <v>0</v>
      </c>
      <c r="D13" s="214">
        <f t="shared" si="2"/>
        <v>272637.59999999998</v>
      </c>
      <c r="E13" s="214">
        <v>5426.33</v>
      </c>
      <c r="F13" s="214">
        <v>5426.33</v>
      </c>
      <c r="G13" s="214">
        <f t="shared" si="3"/>
        <v>267211.26999999996</v>
      </c>
    </row>
    <row r="14" spans="1:7" x14ac:dyDescent="0.25">
      <c r="A14" s="86" t="s">
        <v>312</v>
      </c>
      <c r="B14" s="214">
        <v>0</v>
      </c>
      <c r="C14" s="214">
        <v>0</v>
      </c>
      <c r="D14" s="214">
        <f t="shared" si="2"/>
        <v>0</v>
      </c>
      <c r="E14" s="214">
        <v>0</v>
      </c>
      <c r="F14" s="214">
        <v>0</v>
      </c>
      <c r="G14" s="214">
        <f t="shared" si="3"/>
        <v>0</v>
      </c>
    </row>
    <row r="15" spans="1:7" x14ac:dyDescent="0.25">
      <c r="A15" s="86" t="s">
        <v>313</v>
      </c>
      <c r="B15" s="214">
        <v>353520</v>
      </c>
      <c r="C15" s="214">
        <v>0</v>
      </c>
      <c r="D15" s="214">
        <f t="shared" si="2"/>
        <v>353520</v>
      </c>
      <c r="E15" s="214">
        <v>37584</v>
      </c>
      <c r="F15" s="214">
        <v>37584</v>
      </c>
      <c r="G15" s="214">
        <f t="shared" si="3"/>
        <v>315936</v>
      </c>
    </row>
    <row r="16" spans="1:7" x14ac:dyDescent="0.25">
      <c r="A16" s="86" t="s">
        <v>314</v>
      </c>
      <c r="B16" s="214">
        <v>0</v>
      </c>
      <c r="C16" s="214">
        <v>0</v>
      </c>
      <c r="D16" s="214">
        <f t="shared" si="2"/>
        <v>0</v>
      </c>
      <c r="E16" s="214">
        <v>0</v>
      </c>
      <c r="F16" s="214">
        <v>0</v>
      </c>
      <c r="G16" s="214">
        <f t="shared" si="3"/>
        <v>0</v>
      </c>
    </row>
    <row r="17" spans="1:7" x14ac:dyDescent="0.25">
      <c r="A17" s="86" t="s">
        <v>315</v>
      </c>
      <c r="B17" s="214">
        <v>0</v>
      </c>
      <c r="C17" s="214">
        <v>0</v>
      </c>
      <c r="D17" s="214">
        <f t="shared" si="2"/>
        <v>0</v>
      </c>
      <c r="E17" s="214">
        <v>0</v>
      </c>
      <c r="F17" s="214">
        <v>0</v>
      </c>
      <c r="G17" s="214">
        <f t="shared" si="3"/>
        <v>0</v>
      </c>
    </row>
    <row r="18" spans="1:7" x14ac:dyDescent="0.25">
      <c r="A18" s="85" t="s">
        <v>316</v>
      </c>
      <c r="B18" s="84">
        <f t="shared" ref="B18:G18" si="4">SUM(B19:B27)</f>
        <v>250000</v>
      </c>
      <c r="C18" s="84">
        <f t="shared" si="4"/>
        <v>0</v>
      </c>
      <c r="D18" s="84">
        <f t="shared" si="4"/>
        <v>250000</v>
      </c>
      <c r="E18" s="84">
        <f t="shared" si="4"/>
        <v>34444.03</v>
      </c>
      <c r="F18" s="84">
        <f t="shared" si="4"/>
        <v>34444.03</v>
      </c>
      <c r="G18" s="84">
        <f t="shared" si="4"/>
        <v>215555.97</v>
      </c>
    </row>
    <row r="19" spans="1:7" x14ac:dyDescent="0.25">
      <c r="A19" s="86" t="s">
        <v>317</v>
      </c>
      <c r="B19" s="214">
        <v>60000</v>
      </c>
      <c r="C19" s="214">
        <v>0</v>
      </c>
      <c r="D19" s="214">
        <f t="shared" ref="D19:D27" si="5">B19+C19</f>
        <v>60000</v>
      </c>
      <c r="E19" s="214">
        <v>13461.53</v>
      </c>
      <c r="F19" s="214">
        <v>13461.53</v>
      </c>
      <c r="G19" s="214">
        <f t="shared" ref="G19:G27" si="6">D19-E19</f>
        <v>46538.47</v>
      </c>
    </row>
    <row r="20" spans="1:7" x14ac:dyDescent="0.25">
      <c r="A20" s="86" t="s">
        <v>318</v>
      </c>
      <c r="B20" s="214">
        <v>50000</v>
      </c>
      <c r="C20" s="214">
        <v>0</v>
      </c>
      <c r="D20" s="214">
        <f t="shared" si="5"/>
        <v>50000</v>
      </c>
      <c r="E20" s="214">
        <v>445</v>
      </c>
      <c r="F20" s="214">
        <v>445</v>
      </c>
      <c r="G20" s="214">
        <f t="shared" si="6"/>
        <v>49555</v>
      </c>
    </row>
    <row r="21" spans="1:7" x14ac:dyDescent="0.25">
      <c r="A21" s="86" t="s">
        <v>319</v>
      </c>
      <c r="B21" s="214">
        <v>0</v>
      </c>
      <c r="C21" s="214">
        <v>0</v>
      </c>
      <c r="D21" s="214">
        <f t="shared" si="5"/>
        <v>0</v>
      </c>
      <c r="E21" s="214">
        <v>0</v>
      </c>
      <c r="F21" s="214">
        <v>0</v>
      </c>
      <c r="G21" s="214">
        <f t="shared" si="6"/>
        <v>0</v>
      </c>
    </row>
    <row r="22" spans="1:7" x14ac:dyDescent="0.25">
      <c r="A22" s="86" t="s">
        <v>320</v>
      </c>
      <c r="B22" s="214">
        <v>0</v>
      </c>
      <c r="C22" s="214">
        <v>0</v>
      </c>
      <c r="D22" s="214">
        <f t="shared" si="5"/>
        <v>0</v>
      </c>
      <c r="E22" s="214">
        <v>0</v>
      </c>
      <c r="F22" s="214">
        <v>0</v>
      </c>
      <c r="G22" s="214">
        <f t="shared" si="6"/>
        <v>0</v>
      </c>
    </row>
    <row r="23" spans="1:7" x14ac:dyDescent="0.25">
      <c r="A23" s="86" t="s">
        <v>321</v>
      </c>
      <c r="B23" s="214">
        <v>15000</v>
      </c>
      <c r="C23" s="214">
        <v>0</v>
      </c>
      <c r="D23" s="214">
        <f t="shared" si="5"/>
        <v>15000</v>
      </c>
      <c r="E23" s="214">
        <v>1735.7</v>
      </c>
      <c r="F23" s="214">
        <v>1735.7</v>
      </c>
      <c r="G23" s="214">
        <f t="shared" si="6"/>
        <v>13264.3</v>
      </c>
    </row>
    <row r="24" spans="1:7" x14ac:dyDescent="0.25">
      <c r="A24" s="86" t="s">
        <v>322</v>
      </c>
      <c r="B24" s="214">
        <v>95000</v>
      </c>
      <c r="C24" s="214">
        <v>0</v>
      </c>
      <c r="D24" s="214">
        <f t="shared" si="5"/>
        <v>95000</v>
      </c>
      <c r="E24" s="214">
        <v>18801.8</v>
      </c>
      <c r="F24" s="214">
        <v>18801.8</v>
      </c>
      <c r="G24" s="214">
        <f t="shared" si="6"/>
        <v>76198.2</v>
      </c>
    </row>
    <row r="25" spans="1:7" x14ac:dyDescent="0.25">
      <c r="A25" s="86" t="s">
        <v>323</v>
      </c>
      <c r="B25" s="214">
        <v>25000</v>
      </c>
      <c r="C25" s="214">
        <v>0</v>
      </c>
      <c r="D25" s="214">
        <f t="shared" si="5"/>
        <v>25000</v>
      </c>
      <c r="E25" s="214">
        <v>0</v>
      </c>
      <c r="F25" s="214">
        <v>0</v>
      </c>
      <c r="G25" s="214">
        <f t="shared" si="6"/>
        <v>25000</v>
      </c>
    </row>
    <row r="26" spans="1:7" x14ac:dyDescent="0.25">
      <c r="A26" s="86" t="s">
        <v>324</v>
      </c>
      <c r="B26" s="214">
        <v>0</v>
      </c>
      <c r="C26" s="214">
        <v>0</v>
      </c>
      <c r="D26" s="214">
        <f t="shared" si="5"/>
        <v>0</v>
      </c>
      <c r="E26" s="214">
        <v>0</v>
      </c>
      <c r="F26" s="214">
        <v>0</v>
      </c>
      <c r="G26" s="214">
        <f t="shared" si="6"/>
        <v>0</v>
      </c>
    </row>
    <row r="27" spans="1:7" x14ac:dyDescent="0.25">
      <c r="A27" s="86" t="s">
        <v>325</v>
      </c>
      <c r="B27" s="214">
        <v>5000</v>
      </c>
      <c r="C27" s="214">
        <v>0</v>
      </c>
      <c r="D27" s="214">
        <f t="shared" si="5"/>
        <v>5000</v>
      </c>
      <c r="E27" s="214">
        <v>0</v>
      </c>
      <c r="F27" s="214">
        <v>0</v>
      </c>
      <c r="G27" s="214">
        <f t="shared" si="6"/>
        <v>5000</v>
      </c>
    </row>
    <row r="28" spans="1:7" x14ac:dyDescent="0.25">
      <c r="A28" s="85" t="s">
        <v>326</v>
      </c>
      <c r="B28" s="84">
        <f t="shared" ref="B28:G28" si="7">SUM(B29:B37)</f>
        <v>725646</v>
      </c>
      <c r="C28" s="84">
        <f t="shared" si="7"/>
        <v>400000</v>
      </c>
      <c r="D28" s="84">
        <f t="shared" si="7"/>
        <v>1125646</v>
      </c>
      <c r="E28" s="84">
        <f t="shared" si="7"/>
        <v>643870.46000000008</v>
      </c>
      <c r="F28" s="84">
        <f t="shared" si="7"/>
        <v>643870.46000000008</v>
      </c>
      <c r="G28" s="84">
        <f t="shared" si="7"/>
        <v>481775.53999999992</v>
      </c>
    </row>
    <row r="29" spans="1:7" x14ac:dyDescent="0.25">
      <c r="A29" s="86" t="s">
        <v>327</v>
      </c>
      <c r="B29" s="214">
        <v>40000</v>
      </c>
      <c r="C29" s="214">
        <v>0</v>
      </c>
      <c r="D29" s="214">
        <f t="shared" ref="D29:D37" si="8">B29+C29</f>
        <v>40000</v>
      </c>
      <c r="E29" s="214">
        <v>8116</v>
      </c>
      <c r="F29" s="214">
        <v>8116</v>
      </c>
      <c r="G29" s="214">
        <f t="shared" ref="G29:G37" si="9">D29-E29</f>
        <v>31884</v>
      </c>
    </row>
    <row r="30" spans="1:7" x14ac:dyDescent="0.25">
      <c r="A30" s="86" t="s">
        <v>328</v>
      </c>
      <c r="B30" s="214">
        <v>0</v>
      </c>
      <c r="C30" s="214">
        <v>0</v>
      </c>
      <c r="D30" s="214">
        <f t="shared" si="8"/>
        <v>0</v>
      </c>
      <c r="E30" s="214">
        <v>0</v>
      </c>
      <c r="F30" s="214">
        <v>0</v>
      </c>
      <c r="G30" s="214">
        <f t="shared" si="9"/>
        <v>0</v>
      </c>
    </row>
    <row r="31" spans="1:7" x14ac:dyDescent="0.25">
      <c r="A31" s="86" t="s">
        <v>329</v>
      </c>
      <c r="B31" s="214">
        <v>0</v>
      </c>
      <c r="C31" s="214">
        <v>0</v>
      </c>
      <c r="D31" s="214">
        <f t="shared" si="8"/>
        <v>0</v>
      </c>
      <c r="E31" s="214">
        <v>0</v>
      </c>
      <c r="F31" s="214">
        <v>0</v>
      </c>
      <c r="G31" s="214">
        <f t="shared" si="9"/>
        <v>0</v>
      </c>
    </row>
    <row r="32" spans="1:7" x14ac:dyDescent="0.25">
      <c r="A32" s="86" t="s">
        <v>330</v>
      </c>
      <c r="B32" s="214">
        <v>20500</v>
      </c>
      <c r="C32" s="214">
        <v>501</v>
      </c>
      <c r="D32" s="214">
        <f t="shared" si="8"/>
        <v>21001</v>
      </c>
      <c r="E32" s="214">
        <v>12428.88</v>
      </c>
      <c r="F32" s="214">
        <v>12428.88</v>
      </c>
      <c r="G32" s="214">
        <f t="shared" si="9"/>
        <v>8572.1200000000008</v>
      </c>
    </row>
    <row r="33" spans="1:7" ht="14.45" customHeight="1" x14ac:dyDescent="0.25">
      <c r="A33" s="86" t="s">
        <v>331</v>
      </c>
      <c r="B33" s="214">
        <v>115000</v>
      </c>
      <c r="C33" s="214">
        <v>29499</v>
      </c>
      <c r="D33" s="214">
        <f t="shared" si="8"/>
        <v>144499</v>
      </c>
      <c r="E33" s="214">
        <v>13378.79</v>
      </c>
      <c r="F33" s="214">
        <v>13378.79</v>
      </c>
      <c r="G33" s="214">
        <f t="shared" si="9"/>
        <v>131120.21</v>
      </c>
    </row>
    <row r="34" spans="1:7" ht="14.45" customHeight="1" x14ac:dyDescent="0.25">
      <c r="A34" s="86" t="s">
        <v>332</v>
      </c>
      <c r="B34" s="214">
        <v>15000</v>
      </c>
      <c r="C34" s="214">
        <v>0</v>
      </c>
      <c r="D34" s="214">
        <f t="shared" si="8"/>
        <v>15000</v>
      </c>
      <c r="E34" s="214">
        <v>2842</v>
      </c>
      <c r="F34" s="214">
        <v>2842</v>
      </c>
      <c r="G34" s="214">
        <f t="shared" si="9"/>
        <v>12158</v>
      </c>
    </row>
    <row r="35" spans="1:7" ht="14.45" customHeight="1" x14ac:dyDescent="0.25">
      <c r="A35" s="86" t="s">
        <v>333</v>
      </c>
      <c r="B35" s="214">
        <v>10000</v>
      </c>
      <c r="C35" s="214">
        <v>0</v>
      </c>
      <c r="D35" s="214">
        <f t="shared" si="8"/>
        <v>10000</v>
      </c>
      <c r="E35" s="214">
        <v>0</v>
      </c>
      <c r="F35" s="214">
        <v>0</v>
      </c>
      <c r="G35" s="214">
        <f t="shared" si="9"/>
        <v>10000</v>
      </c>
    </row>
    <row r="36" spans="1:7" ht="14.45" customHeight="1" x14ac:dyDescent="0.25">
      <c r="A36" s="86" t="s">
        <v>334</v>
      </c>
      <c r="B36" s="214">
        <v>477146</v>
      </c>
      <c r="C36" s="214">
        <v>370000</v>
      </c>
      <c r="D36" s="214">
        <f t="shared" si="8"/>
        <v>847146</v>
      </c>
      <c r="E36" s="214">
        <v>595937.79</v>
      </c>
      <c r="F36" s="214">
        <v>595937.79</v>
      </c>
      <c r="G36" s="214">
        <f t="shared" si="9"/>
        <v>251208.20999999996</v>
      </c>
    </row>
    <row r="37" spans="1:7" ht="14.45" customHeight="1" x14ac:dyDescent="0.25">
      <c r="A37" s="86" t="s">
        <v>335</v>
      </c>
      <c r="B37" s="214">
        <v>48000</v>
      </c>
      <c r="C37" s="214">
        <v>0</v>
      </c>
      <c r="D37" s="214">
        <f t="shared" si="8"/>
        <v>48000</v>
      </c>
      <c r="E37" s="214">
        <v>11167</v>
      </c>
      <c r="F37" s="214">
        <v>11167</v>
      </c>
      <c r="G37" s="214">
        <f t="shared" si="9"/>
        <v>36833</v>
      </c>
    </row>
    <row r="38" spans="1:7" x14ac:dyDescent="0.25">
      <c r="A38" s="85" t="s">
        <v>336</v>
      </c>
      <c r="B38" s="84">
        <f t="shared" ref="B38:G38" si="10">SUM(B39:B47)</f>
        <v>0</v>
      </c>
      <c r="C38" s="84">
        <f t="shared" si="10"/>
        <v>0</v>
      </c>
      <c r="D38" s="84">
        <f t="shared" si="10"/>
        <v>0</v>
      </c>
      <c r="E38" s="84">
        <f t="shared" si="10"/>
        <v>0</v>
      </c>
      <c r="F38" s="84">
        <f t="shared" si="10"/>
        <v>0</v>
      </c>
      <c r="G38" s="84">
        <f t="shared" si="10"/>
        <v>0</v>
      </c>
    </row>
    <row r="39" spans="1:7" x14ac:dyDescent="0.25">
      <c r="A39" s="86" t="s">
        <v>337</v>
      </c>
      <c r="B39" s="161">
        <v>0</v>
      </c>
      <c r="C39" s="182">
        <v>0</v>
      </c>
      <c r="D39" s="182">
        <v>0</v>
      </c>
      <c r="E39" s="182">
        <v>0</v>
      </c>
      <c r="F39" s="182">
        <v>0</v>
      </c>
      <c r="G39" s="76">
        <f>D39-E39</f>
        <v>0</v>
      </c>
    </row>
    <row r="40" spans="1:7" x14ac:dyDescent="0.25">
      <c r="A40" s="86" t="s">
        <v>338</v>
      </c>
      <c r="B40" s="160">
        <v>0</v>
      </c>
      <c r="C40" s="181">
        <v>0</v>
      </c>
      <c r="D40" s="181">
        <v>0</v>
      </c>
      <c r="E40" s="181">
        <v>0</v>
      </c>
      <c r="F40" s="181">
        <v>0</v>
      </c>
      <c r="G40" s="76">
        <f t="shared" ref="G40:G47" si="11">D40-E40</f>
        <v>0</v>
      </c>
    </row>
    <row r="41" spans="1:7" x14ac:dyDescent="0.25">
      <c r="A41" s="86" t="s">
        <v>339</v>
      </c>
      <c r="B41" s="161">
        <v>0</v>
      </c>
      <c r="C41" s="182">
        <v>0</v>
      </c>
      <c r="D41" s="182">
        <v>0</v>
      </c>
      <c r="E41" s="182">
        <v>0</v>
      </c>
      <c r="F41" s="182">
        <v>0</v>
      </c>
      <c r="G41" s="76">
        <f t="shared" si="11"/>
        <v>0</v>
      </c>
    </row>
    <row r="42" spans="1:7" x14ac:dyDescent="0.25">
      <c r="A42" s="86" t="s">
        <v>340</v>
      </c>
      <c r="B42" s="161">
        <v>0</v>
      </c>
      <c r="C42" s="182">
        <v>0</v>
      </c>
      <c r="D42" s="182">
        <v>0</v>
      </c>
      <c r="E42" s="182">
        <v>0</v>
      </c>
      <c r="F42" s="182">
        <v>0</v>
      </c>
      <c r="G42" s="76">
        <f t="shared" si="11"/>
        <v>0</v>
      </c>
    </row>
    <row r="43" spans="1:7" x14ac:dyDescent="0.25">
      <c r="A43" s="86" t="s">
        <v>341</v>
      </c>
      <c r="B43" s="161">
        <v>0</v>
      </c>
      <c r="C43" s="182">
        <v>0</v>
      </c>
      <c r="D43" s="182">
        <v>0</v>
      </c>
      <c r="E43" s="182">
        <v>0</v>
      </c>
      <c r="F43" s="182">
        <v>0</v>
      </c>
      <c r="G43" s="76">
        <f t="shared" si="11"/>
        <v>0</v>
      </c>
    </row>
    <row r="44" spans="1:7" x14ac:dyDescent="0.25">
      <c r="A44" s="86" t="s">
        <v>342</v>
      </c>
      <c r="B44" s="160">
        <v>0</v>
      </c>
      <c r="C44" s="181">
        <v>0</v>
      </c>
      <c r="D44" s="181">
        <v>0</v>
      </c>
      <c r="E44" s="181">
        <v>0</v>
      </c>
      <c r="F44" s="181">
        <v>0</v>
      </c>
      <c r="G44" s="76">
        <f t="shared" si="11"/>
        <v>0</v>
      </c>
    </row>
    <row r="45" spans="1:7" x14ac:dyDescent="0.25">
      <c r="A45" s="86" t="s">
        <v>343</v>
      </c>
      <c r="B45" s="160">
        <v>0</v>
      </c>
      <c r="C45" s="181">
        <v>0</v>
      </c>
      <c r="D45" s="181">
        <v>0</v>
      </c>
      <c r="E45" s="181">
        <v>0</v>
      </c>
      <c r="F45" s="181">
        <v>0</v>
      </c>
      <c r="G45" s="76">
        <f t="shared" si="11"/>
        <v>0</v>
      </c>
    </row>
    <row r="46" spans="1:7" x14ac:dyDescent="0.25">
      <c r="A46" s="86" t="s">
        <v>344</v>
      </c>
      <c r="B46" s="160">
        <v>0</v>
      </c>
      <c r="C46" s="181">
        <v>0</v>
      </c>
      <c r="D46" s="181">
        <v>0</v>
      </c>
      <c r="E46" s="181">
        <v>0</v>
      </c>
      <c r="F46" s="181">
        <v>0</v>
      </c>
      <c r="G46" s="76">
        <f t="shared" si="11"/>
        <v>0</v>
      </c>
    </row>
    <row r="47" spans="1:7" x14ac:dyDescent="0.25">
      <c r="A47" s="86" t="s">
        <v>345</v>
      </c>
      <c r="B47" s="160">
        <v>0</v>
      </c>
      <c r="C47" s="181">
        <v>0</v>
      </c>
      <c r="D47" s="181">
        <v>0</v>
      </c>
      <c r="E47" s="181">
        <v>0</v>
      </c>
      <c r="F47" s="181">
        <v>0</v>
      </c>
      <c r="G47" s="76">
        <f t="shared" si="11"/>
        <v>0</v>
      </c>
    </row>
    <row r="48" spans="1:7" x14ac:dyDescent="0.25">
      <c r="A48" s="85" t="s">
        <v>346</v>
      </c>
      <c r="B48" s="84">
        <f t="shared" ref="B48:G48" si="12">SUM(B49:B57)</f>
        <v>0</v>
      </c>
      <c r="C48" s="84">
        <f t="shared" si="12"/>
        <v>84500</v>
      </c>
      <c r="D48" s="84">
        <f t="shared" si="12"/>
        <v>84500</v>
      </c>
      <c r="E48" s="84">
        <f t="shared" si="12"/>
        <v>0</v>
      </c>
      <c r="F48" s="84">
        <f t="shared" si="12"/>
        <v>0</v>
      </c>
      <c r="G48" s="84">
        <f t="shared" si="12"/>
        <v>84500</v>
      </c>
    </row>
    <row r="49" spans="1:7" x14ac:dyDescent="0.25">
      <c r="A49" s="86" t="s">
        <v>347</v>
      </c>
      <c r="B49" s="163">
        <v>0</v>
      </c>
      <c r="C49" s="182">
        <v>0</v>
      </c>
      <c r="D49" s="182">
        <v>0</v>
      </c>
      <c r="E49" s="182">
        <v>0</v>
      </c>
      <c r="F49" s="182">
        <v>0</v>
      </c>
      <c r="G49" s="76">
        <f>D49-E49</f>
        <v>0</v>
      </c>
    </row>
    <row r="50" spans="1:7" x14ac:dyDescent="0.25">
      <c r="A50" s="86" t="s">
        <v>348</v>
      </c>
      <c r="B50" s="163">
        <v>0</v>
      </c>
      <c r="C50" s="182">
        <v>84500</v>
      </c>
      <c r="D50" s="182">
        <v>84500</v>
      </c>
      <c r="E50" s="182">
        <v>0</v>
      </c>
      <c r="F50" s="182">
        <v>0</v>
      </c>
      <c r="G50" s="76">
        <f t="shared" ref="G50:G57" si="13">D50-E50</f>
        <v>84500</v>
      </c>
    </row>
    <row r="51" spans="1:7" x14ac:dyDescent="0.25">
      <c r="A51" s="86" t="s">
        <v>349</v>
      </c>
      <c r="B51" s="163">
        <v>0</v>
      </c>
      <c r="C51" s="182">
        <v>0</v>
      </c>
      <c r="D51" s="182">
        <v>0</v>
      </c>
      <c r="E51" s="182">
        <v>0</v>
      </c>
      <c r="F51" s="182">
        <v>0</v>
      </c>
      <c r="G51" s="76">
        <f t="shared" si="13"/>
        <v>0</v>
      </c>
    </row>
    <row r="52" spans="1:7" x14ac:dyDescent="0.25">
      <c r="A52" s="86" t="s">
        <v>350</v>
      </c>
      <c r="B52" s="163">
        <v>0</v>
      </c>
      <c r="C52" s="182">
        <v>0</v>
      </c>
      <c r="D52" s="182">
        <v>0</v>
      </c>
      <c r="E52" s="182">
        <v>0</v>
      </c>
      <c r="F52" s="182">
        <v>0</v>
      </c>
      <c r="G52" s="76">
        <f t="shared" si="13"/>
        <v>0</v>
      </c>
    </row>
    <row r="53" spans="1:7" x14ac:dyDescent="0.25">
      <c r="A53" s="86" t="s">
        <v>351</v>
      </c>
      <c r="B53" s="163">
        <v>0</v>
      </c>
      <c r="C53" s="182">
        <v>0</v>
      </c>
      <c r="D53" s="182">
        <v>0</v>
      </c>
      <c r="E53" s="182">
        <v>0</v>
      </c>
      <c r="F53" s="182">
        <v>0</v>
      </c>
      <c r="G53" s="76">
        <f t="shared" si="13"/>
        <v>0</v>
      </c>
    </row>
    <row r="54" spans="1:7" x14ac:dyDescent="0.25">
      <c r="A54" s="86" t="s">
        <v>352</v>
      </c>
      <c r="B54" s="163">
        <v>0</v>
      </c>
      <c r="C54" s="182">
        <v>0</v>
      </c>
      <c r="D54" s="182">
        <v>0</v>
      </c>
      <c r="E54" s="182">
        <v>0</v>
      </c>
      <c r="F54" s="182">
        <v>0</v>
      </c>
      <c r="G54" s="76">
        <f t="shared" si="13"/>
        <v>0</v>
      </c>
    </row>
    <row r="55" spans="1:7" x14ac:dyDescent="0.25">
      <c r="A55" s="86" t="s">
        <v>353</v>
      </c>
      <c r="B55" s="162">
        <v>0</v>
      </c>
      <c r="C55" s="181">
        <v>0</v>
      </c>
      <c r="D55" s="181">
        <v>0</v>
      </c>
      <c r="E55" s="181">
        <v>0</v>
      </c>
      <c r="F55" s="181">
        <v>0</v>
      </c>
      <c r="G55" s="76">
        <f t="shared" si="13"/>
        <v>0</v>
      </c>
    </row>
    <row r="56" spans="1:7" x14ac:dyDescent="0.25">
      <c r="A56" s="86" t="s">
        <v>354</v>
      </c>
      <c r="B56" s="163">
        <v>0</v>
      </c>
      <c r="C56" s="182">
        <v>0</v>
      </c>
      <c r="D56" s="182">
        <v>0</v>
      </c>
      <c r="E56" s="182">
        <v>0</v>
      </c>
      <c r="F56" s="182">
        <v>0</v>
      </c>
      <c r="G56" s="76">
        <f t="shared" si="13"/>
        <v>0</v>
      </c>
    </row>
    <row r="57" spans="1:7" x14ac:dyDescent="0.25">
      <c r="A57" s="86" t="s">
        <v>355</v>
      </c>
      <c r="B57" s="162">
        <v>0</v>
      </c>
      <c r="C57" s="181">
        <v>0</v>
      </c>
      <c r="D57" s="181">
        <v>0</v>
      </c>
      <c r="E57" s="181">
        <v>0</v>
      </c>
      <c r="F57" s="181">
        <v>0</v>
      </c>
      <c r="G57" s="76">
        <f t="shared" si="13"/>
        <v>0</v>
      </c>
    </row>
    <row r="58" spans="1:7" x14ac:dyDescent="0.25">
      <c r="A58" s="85" t="s">
        <v>356</v>
      </c>
      <c r="B58" s="84">
        <f t="shared" ref="B58:G58" si="14">SUM(B59:B61)</f>
        <v>0</v>
      </c>
      <c r="C58" s="84">
        <f t="shared" si="14"/>
        <v>0</v>
      </c>
      <c r="D58" s="84">
        <f t="shared" si="14"/>
        <v>0</v>
      </c>
      <c r="E58" s="84">
        <f t="shared" si="14"/>
        <v>0</v>
      </c>
      <c r="F58" s="84">
        <f t="shared" si="14"/>
        <v>0</v>
      </c>
      <c r="G58" s="84">
        <f t="shared" si="14"/>
        <v>0</v>
      </c>
    </row>
    <row r="59" spans="1:7" x14ac:dyDescent="0.25">
      <c r="A59" s="86" t="s">
        <v>357</v>
      </c>
      <c r="B59" s="165">
        <v>0</v>
      </c>
      <c r="C59" s="182">
        <v>0</v>
      </c>
      <c r="D59" s="182">
        <v>0</v>
      </c>
      <c r="E59" s="182">
        <v>0</v>
      </c>
      <c r="F59" s="182">
        <v>0</v>
      </c>
      <c r="G59" s="76">
        <f>D59-E59</f>
        <v>0</v>
      </c>
    </row>
    <row r="60" spans="1:7" x14ac:dyDescent="0.25">
      <c r="A60" s="86" t="s">
        <v>358</v>
      </c>
      <c r="B60" s="165">
        <v>0</v>
      </c>
      <c r="C60" s="182">
        <v>0</v>
      </c>
      <c r="D60" s="182">
        <v>0</v>
      </c>
      <c r="E60" s="182">
        <v>0</v>
      </c>
      <c r="F60" s="182">
        <v>0</v>
      </c>
      <c r="G60" s="76">
        <f t="shared" ref="G60:G61" si="15">D60-E60</f>
        <v>0</v>
      </c>
    </row>
    <row r="61" spans="1:7" x14ac:dyDescent="0.25">
      <c r="A61" s="86" t="s">
        <v>359</v>
      </c>
      <c r="B61" s="164">
        <v>0</v>
      </c>
      <c r="C61" s="181">
        <v>0</v>
      </c>
      <c r="D61" s="181">
        <v>0</v>
      </c>
      <c r="E61" s="181">
        <v>0</v>
      </c>
      <c r="F61" s="181">
        <v>0</v>
      </c>
      <c r="G61" s="76">
        <f t="shared" si="15"/>
        <v>0</v>
      </c>
    </row>
    <row r="62" spans="1:7" x14ac:dyDescent="0.25">
      <c r="A62" s="85" t="s">
        <v>360</v>
      </c>
      <c r="B62" s="84">
        <f t="shared" ref="B62:G62" si="16">SUM(B63:B67,B69:B70)</f>
        <v>0</v>
      </c>
      <c r="C62" s="84">
        <f t="shared" si="16"/>
        <v>0</v>
      </c>
      <c r="D62" s="84">
        <f t="shared" si="16"/>
        <v>0</v>
      </c>
      <c r="E62" s="84">
        <f t="shared" si="16"/>
        <v>0</v>
      </c>
      <c r="F62" s="84">
        <f t="shared" si="16"/>
        <v>0</v>
      </c>
      <c r="G62" s="84">
        <f t="shared" si="16"/>
        <v>0</v>
      </c>
    </row>
    <row r="63" spans="1:7" x14ac:dyDescent="0.25">
      <c r="A63" s="86" t="s">
        <v>361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6" t="s">
        <v>362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7">D64-E64</f>
        <v>0</v>
      </c>
    </row>
    <row r="65" spans="1:7" x14ac:dyDescent="0.25">
      <c r="A65" s="86" t="s">
        <v>363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7"/>
        <v>0</v>
      </c>
    </row>
    <row r="66" spans="1:7" x14ac:dyDescent="0.25">
      <c r="A66" s="86" t="s">
        <v>364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7"/>
        <v>0</v>
      </c>
    </row>
    <row r="67" spans="1:7" x14ac:dyDescent="0.25">
      <c r="A67" s="86" t="s">
        <v>365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7"/>
        <v>0</v>
      </c>
    </row>
    <row r="68" spans="1:7" x14ac:dyDescent="0.25">
      <c r="A68" s="86" t="s">
        <v>366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7"/>
        <v>0</v>
      </c>
    </row>
    <row r="69" spans="1:7" x14ac:dyDescent="0.25">
      <c r="A69" s="86" t="s">
        <v>367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7"/>
        <v>0</v>
      </c>
    </row>
    <row r="70" spans="1:7" x14ac:dyDescent="0.25">
      <c r="A70" s="86" t="s">
        <v>368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f t="shared" si="17"/>
        <v>0</v>
      </c>
    </row>
    <row r="71" spans="1:7" x14ac:dyDescent="0.25">
      <c r="A71" s="85" t="s">
        <v>369</v>
      </c>
      <c r="B71" s="84">
        <f t="shared" ref="B71:G71" si="18">SUM(B72:B74)</f>
        <v>0</v>
      </c>
      <c r="C71" s="84">
        <f t="shared" si="18"/>
        <v>0</v>
      </c>
      <c r="D71" s="84">
        <f t="shared" si="18"/>
        <v>0</v>
      </c>
      <c r="E71" s="84">
        <f t="shared" si="18"/>
        <v>0</v>
      </c>
      <c r="F71" s="84">
        <f t="shared" si="18"/>
        <v>0</v>
      </c>
      <c r="G71" s="84">
        <f t="shared" si="18"/>
        <v>0</v>
      </c>
    </row>
    <row r="72" spans="1:7" x14ac:dyDescent="0.25">
      <c r="A72" s="86" t="s">
        <v>370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6" t="s">
        <v>371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19">D73-E73</f>
        <v>0</v>
      </c>
    </row>
    <row r="74" spans="1:7" x14ac:dyDescent="0.25">
      <c r="A74" s="86" t="s">
        <v>372</v>
      </c>
      <c r="B74" s="167">
        <v>0</v>
      </c>
      <c r="C74" s="167">
        <v>0</v>
      </c>
      <c r="D74" s="166">
        <v>0</v>
      </c>
      <c r="E74" s="167">
        <v>0</v>
      </c>
      <c r="F74" s="167">
        <v>0</v>
      </c>
      <c r="G74" s="76">
        <f t="shared" si="19"/>
        <v>0</v>
      </c>
    </row>
    <row r="75" spans="1:7" x14ac:dyDescent="0.25">
      <c r="A75" s="85" t="s">
        <v>373</v>
      </c>
      <c r="B75" s="84">
        <f t="shared" ref="B75:G75" si="20">SUM(B76:B82)</f>
        <v>0</v>
      </c>
      <c r="C75" s="84">
        <f t="shared" si="20"/>
        <v>0</v>
      </c>
      <c r="D75" s="84">
        <f t="shared" si="20"/>
        <v>0</v>
      </c>
      <c r="E75" s="84">
        <f t="shared" si="20"/>
        <v>0</v>
      </c>
      <c r="F75" s="84">
        <f t="shared" si="20"/>
        <v>0</v>
      </c>
      <c r="G75" s="84">
        <f t="shared" si="20"/>
        <v>0</v>
      </c>
    </row>
    <row r="76" spans="1:7" x14ac:dyDescent="0.25">
      <c r="A76" s="86" t="s">
        <v>374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6" t="s">
        <v>375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21">D77-E77</f>
        <v>0</v>
      </c>
    </row>
    <row r="78" spans="1:7" x14ac:dyDescent="0.25">
      <c r="A78" s="86" t="s">
        <v>376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21"/>
        <v>0</v>
      </c>
    </row>
    <row r="79" spans="1:7" x14ac:dyDescent="0.25">
      <c r="A79" s="86" t="s">
        <v>377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21"/>
        <v>0</v>
      </c>
    </row>
    <row r="80" spans="1:7" x14ac:dyDescent="0.25">
      <c r="A80" s="86" t="s">
        <v>378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21"/>
        <v>0</v>
      </c>
    </row>
    <row r="81" spans="1:7" x14ac:dyDescent="0.25">
      <c r="A81" s="86" t="s">
        <v>379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21"/>
        <v>0</v>
      </c>
    </row>
    <row r="82" spans="1:7" x14ac:dyDescent="0.25">
      <c r="A82" s="86" t="s">
        <v>380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21"/>
        <v>0</v>
      </c>
    </row>
    <row r="83" spans="1:7" x14ac:dyDescent="0.25">
      <c r="A83" s="87"/>
      <c r="B83" s="76"/>
      <c r="C83" s="76"/>
      <c r="D83" s="76"/>
      <c r="E83" s="76"/>
      <c r="F83" s="76"/>
      <c r="G83" s="76"/>
    </row>
    <row r="84" spans="1:7" x14ac:dyDescent="0.25">
      <c r="A84" s="29" t="s">
        <v>381</v>
      </c>
      <c r="B84" s="84">
        <f t="shared" ref="B84:G84" si="22">SUM(B85,B93,B103,B113,B123,B133,B137,B146,B150)</f>
        <v>0</v>
      </c>
      <c r="C84" s="84">
        <f t="shared" si="22"/>
        <v>0</v>
      </c>
      <c r="D84" s="84">
        <f>SUM(D85,D93,D103,D113,D123,D133,D137,D146,D150)</f>
        <v>0</v>
      </c>
      <c r="E84" s="84">
        <f t="shared" si="22"/>
        <v>0</v>
      </c>
      <c r="F84" s="84">
        <f t="shared" si="22"/>
        <v>0</v>
      </c>
      <c r="G84" s="84">
        <f t="shared" si="22"/>
        <v>0</v>
      </c>
    </row>
    <row r="85" spans="1:7" x14ac:dyDescent="0.25">
      <c r="A85" s="85" t="s">
        <v>308</v>
      </c>
      <c r="B85" s="84">
        <f t="shared" ref="B85:G85" si="23">SUM(B86:B92)</f>
        <v>0</v>
      </c>
      <c r="C85" s="84">
        <f t="shared" si="23"/>
        <v>0</v>
      </c>
      <c r="D85" s="84">
        <f t="shared" si="23"/>
        <v>0</v>
      </c>
      <c r="E85" s="84">
        <f t="shared" si="23"/>
        <v>0</v>
      </c>
      <c r="F85" s="84">
        <f t="shared" si="23"/>
        <v>0</v>
      </c>
      <c r="G85" s="84">
        <f t="shared" si="23"/>
        <v>0</v>
      </c>
    </row>
    <row r="86" spans="1:7" x14ac:dyDescent="0.25">
      <c r="A86" s="86" t="s">
        <v>309</v>
      </c>
      <c r="B86" s="169">
        <v>0</v>
      </c>
      <c r="C86" s="182">
        <v>0</v>
      </c>
      <c r="D86" s="182">
        <v>0</v>
      </c>
      <c r="E86" s="182">
        <v>0</v>
      </c>
      <c r="F86" s="182">
        <v>0</v>
      </c>
      <c r="G86" s="76">
        <f>D86-E86</f>
        <v>0</v>
      </c>
    </row>
    <row r="87" spans="1:7" x14ac:dyDescent="0.25">
      <c r="A87" s="86" t="s">
        <v>310</v>
      </c>
      <c r="B87" s="169">
        <v>0</v>
      </c>
      <c r="C87" s="182">
        <v>0</v>
      </c>
      <c r="D87" s="182">
        <v>0</v>
      </c>
      <c r="E87" s="182">
        <v>0</v>
      </c>
      <c r="F87" s="182">
        <v>0</v>
      </c>
      <c r="G87" s="76">
        <f t="shared" ref="G87:G92" si="24">D87-E87</f>
        <v>0</v>
      </c>
    </row>
    <row r="88" spans="1:7" x14ac:dyDescent="0.25">
      <c r="A88" s="86" t="s">
        <v>311</v>
      </c>
      <c r="B88" s="169">
        <v>0</v>
      </c>
      <c r="C88" s="182">
        <v>0</v>
      </c>
      <c r="D88" s="182">
        <v>0</v>
      </c>
      <c r="E88" s="182">
        <v>0</v>
      </c>
      <c r="F88" s="182">
        <v>0</v>
      </c>
      <c r="G88" s="76">
        <f t="shared" si="24"/>
        <v>0</v>
      </c>
    </row>
    <row r="89" spans="1:7" x14ac:dyDescent="0.25">
      <c r="A89" s="86" t="s">
        <v>312</v>
      </c>
      <c r="B89" s="169">
        <v>0</v>
      </c>
      <c r="C89" s="182">
        <v>0</v>
      </c>
      <c r="D89" s="182">
        <v>0</v>
      </c>
      <c r="E89" s="182">
        <v>0</v>
      </c>
      <c r="F89" s="182">
        <v>0</v>
      </c>
      <c r="G89" s="76">
        <f t="shared" si="24"/>
        <v>0</v>
      </c>
    </row>
    <row r="90" spans="1:7" x14ac:dyDescent="0.25">
      <c r="A90" s="86" t="s">
        <v>313</v>
      </c>
      <c r="B90" s="169">
        <v>0</v>
      </c>
      <c r="C90" s="182">
        <v>0</v>
      </c>
      <c r="D90" s="182">
        <v>0</v>
      </c>
      <c r="E90" s="182">
        <v>0</v>
      </c>
      <c r="F90" s="182">
        <v>0</v>
      </c>
      <c r="G90" s="76">
        <f t="shared" si="24"/>
        <v>0</v>
      </c>
    </row>
    <row r="91" spans="1:7" x14ac:dyDescent="0.25">
      <c r="A91" s="86" t="s">
        <v>314</v>
      </c>
      <c r="B91" s="168">
        <v>0</v>
      </c>
      <c r="C91" s="181">
        <v>0</v>
      </c>
      <c r="D91" s="181">
        <v>0</v>
      </c>
      <c r="E91" s="181">
        <v>0</v>
      </c>
      <c r="F91" s="181">
        <v>0</v>
      </c>
      <c r="G91" s="76">
        <f t="shared" si="24"/>
        <v>0</v>
      </c>
    </row>
    <row r="92" spans="1:7" x14ac:dyDescent="0.25">
      <c r="A92" s="86" t="s">
        <v>315</v>
      </c>
      <c r="B92" s="168">
        <v>0</v>
      </c>
      <c r="C92" s="181">
        <v>0</v>
      </c>
      <c r="D92" s="181">
        <v>0</v>
      </c>
      <c r="E92" s="181">
        <v>0</v>
      </c>
      <c r="F92" s="181">
        <v>0</v>
      </c>
      <c r="G92" s="76">
        <f t="shared" si="24"/>
        <v>0</v>
      </c>
    </row>
    <row r="93" spans="1:7" x14ac:dyDescent="0.25">
      <c r="A93" s="85" t="s">
        <v>316</v>
      </c>
      <c r="B93" s="84">
        <f t="shared" ref="B93:G93" si="25">SUM(B94:B102)</f>
        <v>0</v>
      </c>
      <c r="C93" s="84">
        <f t="shared" si="25"/>
        <v>0</v>
      </c>
      <c r="D93" s="84">
        <f t="shared" si="25"/>
        <v>0</v>
      </c>
      <c r="E93" s="84">
        <f t="shared" si="25"/>
        <v>0</v>
      </c>
      <c r="F93" s="84">
        <f t="shared" si="25"/>
        <v>0</v>
      </c>
      <c r="G93" s="84">
        <f t="shared" si="25"/>
        <v>0</v>
      </c>
    </row>
    <row r="94" spans="1:7" x14ac:dyDescent="0.25">
      <c r="A94" s="86" t="s">
        <v>317</v>
      </c>
      <c r="B94" s="171">
        <v>0</v>
      </c>
      <c r="C94" s="182">
        <v>0</v>
      </c>
      <c r="D94" s="182">
        <v>0</v>
      </c>
      <c r="E94" s="182">
        <v>0</v>
      </c>
      <c r="F94" s="182">
        <v>0</v>
      </c>
      <c r="G94" s="76">
        <f>D94-E94</f>
        <v>0</v>
      </c>
    </row>
    <row r="95" spans="1:7" x14ac:dyDescent="0.25">
      <c r="A95" s="86" t="s">
        <v>318</v>
      </c>
      <c r="B95" s="171">
        <v>0</v>
      </c>
      <c r="C95" s="182">
        <v>0</v>
      </c>
      <c r="D95" s="182">
        <v>0</v>
      </c>
      <c r="E95" s="182">
        <v>0</v>
      </c>
      <c r="F95" s="182">
        <v>0</v>
      </c>
      <c r="G95" s="76">
        <f t="shared" ref="G95:G102" si="26">D95-E95</f>
        <v>0</v>
      </c>
    </row>
    <row r="96" spans="1:7" x14ac:dyDescent="0.25">
      <c r="A96" s="86" t="s">
        <v>319</v>
      </c>
      <c r="B96" s="170">
        <v>0</v>
      </c>
      <c r="C96" s="181">
        <v>0</v>
      </c>
      <c r="D96" s="181">
        <v>0</v>
      </c>
      <c r="E96" s="181">
        <v>0</v>
      </c>
      <c r="F96" s="181">
        <v>0</v>
      </c>
      <c r="G96" s="76">
        <f t="shared" si="26"/>
        <v>0</v>
      </c>
    </row>
    <row r="97" spans="1:7" x14ac:dyDescent="0.25">
      <c r="A97" s="86" t="s">
        <v>320</v>
      </c>
      <c r="B97" s="171">
        <v>0</v>
      </c>
      <c r="C97" s="182">
        <v>0</v>
      </c>
      <c r="D97" s="182">
        <v>0</v>
      </c>
      <c r="E97" s="182">
        <v>0</v>
      </c>
      <c r="F97" s="182">
        <v>0</v>
      </c>
      <c r="G97" s="76">
        <f t="shared" si="26"/>
        <v>0</v>
      </c>
    </row>
    <row r="98" spans="1:7" x14ac:dyDescent="0.25">
      <c r="A98" s="88" t="s">
        <v>321</v>
      </c>
      <c r="B98" s="171">
        <v>0</v>
      </c>
      <c r="C98" s="182">
        <v>0</v>
      </c>
      <c r="D98" s="182">
        <v>0</v>
      </c>
      <c r="E98" s="182">
        <v>0</v>
      </c>
      <c r="F98" s="182">
        <v>0</v>
      </c>
      <c r="G98" s="76">
        <f t="shared" si="26"/>
        <v>0</v>
      </c>
    </row>
    <row r="99" spans="1:7" x14ac:dyDescent="0.25">
      <c r="A99" s="86" t="s">
        <v>322</v>
      </c>
      <c r="B99" s="171">
        <v>0</v>
      </c>
      <c r="C99" s="182">
        <v>0</v>
      </c>
      <c r="D99" s="182">
        <v>0</v>
      </c>
      <c r="E99" s="182">
        <v>0</v>
      </c>
      <c r="F99" s="182">
        <v>0</v>
      </c>
      <c r="G99" s="76">
        <f t="shared" si="26"/>
        <v>0</v>
      </c>
    </row>
    <row r="100" spans="1:7" x14ac:dyDescent="0.25">
      <c r="A100" s="86" t="s">
        <v>323</v>
      </c>
      <c r="B100" s="171">
        <v>0</v>
      </c>
      <c r="C100" s="182">
        <v>0</v>
      </c>
      <c r="D100" s="182">
        <v>0</v>
      </c>
      <c r="E100" s="182">
        <v>0</v>
      </c>
      <c r="F100" s="182">
        <v>0</v>
      </c>
      <c r="G100" s="76">
        <f t="shared" si="26"/>
        <v>0</v>
      </c>
    </row>
    <row r="101" spans="1:7" x14ac:dyDescent="0.25">
      <c r="A101" s="86" t="s">
        <v>324</v>
      </c>
      <c r="B101" s="171">
        <v>0</v>
      </c>
      <c r="C101" s="182">
        <v>0</v>
      </c>
      <c r="D101" s="182">
        <v>0</v>
      </c>
      <c r="E101" s="182">
        <v>0</v>
      </c>
      <c r="F101" s="182">
        <v>0</v>
      </c>
      <c r="G101" s="76">
        <f t="shared" si="26"/>
        <v>0</v>
      </c>
    </row>
    <row r="102" spans="1:7" x14ac:dyDescent="0.25">
      <c r="A102" s="86" t="s">
        <v>325</v>
      </c>
      <c r="B102" s="171">
        <v>0</v>
      </c>
      <c r="C102" s="182">
        <v>0</v>
      </c>
      <c r="D102" s="182">
        <v>0</v>
      </c>
      <c r="E102" s="182">
        <v>0</v>
      </c>
      <c r="F102" s="182">
        <v>0</v>
      </c>
      <c r="G102" s="76">
        <f t="shared" si="26"/>
        <v>0</v>
      </c>
    </row>
    <row r="103" spans="1:7" x14ac:dyDescent="0.25">
      <c r="A103" s="85" t="s">
        <v>326</v>
      </c>
      <c r="B103" s="84">
        <f t="shared" ref="B103:G103" si="27">SUM(B104:B112)</f>
        <v>0</v>
      </c>
      <c r="C103" s="84">
        <f t="shared" si="27"/>
        <v>0</v>
      </c>
      <c r="D103" s="84">
        <f t="shared" si="27"/>
        <v>0</v>
      </c>
      <c r="E103" s="84">
        <f t="shared" si="27"/>
        <v>0</v>
      </c>
      <c r="F103" s="84">
        <f t="shared" si="27"/>
        <v>0</v>
      </c>
      <c r="G103" s="84">
        <f t="shared" si="27"/>
        <v>0</v>
      </c>
    </row>
    <row r="104" spans="1:7" x14ac:dyDescent="0.25">
      <c r="A104" s="86" t="s">
        <v>327</v>
      </c>
      <c r="B104" s="172">
        <v>0</v>
      </c>
      <c r="C104" s="181">
        <v>0</v>
      </c>
      <c r="D104" s="181">
        <v>0</v>
      </c>
      <c r="E104" s="181">
        <v>0</v>
      </c>
      <c r="F104" s="181">
        <v>0</v>
      </c>
      <c r="G104" s="76">
        <f>D104-E104</f>
        <v>0</v>
      </c>
    </row>
    <row r="105" spans="1:7" x14ac:dyDescent="0.25">
      <c r="A105" s="86" t="s">
        <v>328</v>
      </c>
      <c r="B105" s="173">
        <v>0</v>
      </c>
      <c r="C105" s="182">
        <v>0</v>
      </c>
      <c r="D105" s="182">
        <v>0</v>
      </c>
      <c r="E105" s="182">
        <v>0</v>
      </c>
      <c r="F105" s="182">
        <v>0</v>
      </c>
      <c r="G105" s="76">
        <f t="shared" ref="G105:G112" si="28">D105-E105</f>
        <v>0</v>
      </c>
    </row>
    <row r="106" spans="1:7" x14ac:dyDescent="0.25">
      <c r="A106" s="86" t="s">
        <v>329</v>
      </c>
      <c r="B106" s="173">
        <v>0</v>
      </c>
      <c r="C106" s="182">
        <v>0</v>
      </c>
      <c r="D106" s="182">
        <v>0</v>
      </c>
      <c r="E106" s="182">
        <v>0</v>
      </c>
      <c r="F106" s="182">
        <v>0</v>
      </c>
      <c r="G106" s="76">
        <f t="shared" si="28"/>
        <v>0</v>
      </c>
    </row>
    <row r="107" spans="1:7" x14ac:dyDescent="0.25">
      <c r="A107" s="86" t="s">
        <v>330</v>
      </c>
      <c r="B107" s="173">
        <v>0</v>
      </c>
      <c r="C107" s="182">
        <v>0</v>
      </c>
      <c r="D107" s="182">
        <v>0</v>
      </c>
      <c r="E107" s="182">
        <v>0</v>
      </c>
      <c r="F107" s="182">
        <v>0</v>
      </c>
      <c r="G107" s="76">
        <f t="shared" si="28"/>
        <v>0</v>
      </c>
    </row>
    <row r="108" spans="1:7" x14ac:dyDescent="0.25">
      <c r="A108" s="86" t="s">
        <v>331</v>
      </c>
      <c r="B108" s="173">
        <v>0</v>
      </c>
      <c r="C108" s="182">
        <v>0</v>
      </c>
      <c r="D108" s="182">
        <v>0</v>
      </c>
      <c r="E108" s="182">
        <v>0</v>
      </c>
      <c r="F108" s="182">
        <v>0</v>
      </c>
      <c r="G108" s="76">
        <f t="shared" si="28"/>
        <v>0</v>
      </c>
    </row>
    <row r="109" spans="1:7" x14ac:dyDescent="0.25">
      <c r="A109" s="86" t="s">
        <v>332</v>
      </c>
      <c r="B109" s="172">
        <v>0</v>
      </c>
      <c r="C109" s="181">
        <v>0</v>
      </c>
      <c r="D109" s="181">
        <v>0</v>
      </c>
      <c r="E109" s="181">
        <v>0</v>
      </c>
      <c r="F109" s="181">
        <v>0</v>
      </c>
      <c r="G109" s="76">
        <f t="shared" si="28"/>
        <v>0</v>
      </c>
    </row>
    <row r="110" spans="1:7" x14ac:dyDescent="0.25">
      <c r="A110" s="86" t="s">
        <v>333</v>
      </c>
      <c r="B110" s="173">
        <v>0</v>
      </c>
      <c r="C110" s="182">
        <v>0</v>
      </c>
      <c r="D110" s="182">
        <v>0</v>
      </c>
      <c r="E110" s="182">
        <v>0</v>
      </c>
      <c r="F110" s="182">
        <v>0</v>
      </c>
      <c r="G110" s="76">
        <f t="shared" si="28"/>
        <v>0</v>
      </c>
    </row>
    <row r="111" spans="1:7" x14ac:dyDescent="0.25">
      <c r="A111" s="86" t="s">
        <v>334</v>
      </c>
      <c r="B111" s="173">
        <v>0</v>
      </c>
      <c r="C111" s="182">
        <v>0</v>
      </c>
      <c r="D111" s="182">
        <v>0</v>
      </c>
      <c r="E111" s="182">
        <v>0</v>
      </c>
      <c r="F111" s="182">
        <v>0</v>
      </c>
      <c r="G111" s="76">
        <f t="shared" si="28"/>
        <v>0</v>
      </c>
    </row>
    <row r="112" spans="1:7" x14ac:dyDescent="0.25">
      <c r="A112" s="86" t="s">
        <v>335</v>
      </c>
      <c r="B112" s="173">
        <v>0</v>
      </c>
      <c r="C112" s="182">
        <v>0</v>
      </c>
      <c r="D112" s="182">
        <v>0</v>
      </c>
      <c r="E112" s="182">
        <v>0</v>
      </c>
      <c r="F112" s="182">
        <v>0</v>
      </c>
      <c r="G112" s="76">
        <f t="shared" si="28"/>
        <v>0</v>
      </c>
    </row>
    <row r="113" spans="1:7" x14ac:dyDescent="0.25">
      <c r="A113" s="85" t="s">
        <v>336</v>
      </c>
      <c r="B113" s="84">
        <f t="shared" ref="B113:G113" si="29">SUM(B114:B122)</f>
        <v>0</v>
      </c>
      <c r="C113" s="84">
        <f t="shared" si="29"/>
        <v>0</v>
      </c>
      <c r="D113" s="84">
        <f t="shared" si="29"/>
        <v>0</v>
      </c>
      <c r="E113" s="84">
        <f t="shared" si="29"/>
        <v>0</v>
      </c>
      <c r="F113" s="84">
        <f t="shared" si="29"/>
        <v>0</v>
      </c>
      <c r="G113" s="84">
        <f t="shared" si="29"/>
        <v>0</v>
      </c>
    </row>
    <row r="114" spans="1:7" x14ac:dyDescent="0.25">
      <c r="A114" s="86" t="s">
        <v>337</v>
      </c>
      <c r="B114" s="174">
        <v>0</v>
      </c>
      <c r="C114" s="181">
        <v>0</v>
      </c>
      <c r="D114" s="181">
        <v>0</v>
      </c>
      <c r="E114" s="181">
        <v>0</v>
      </c>
      <c r="F114" s="181">
        <v>0</v>
      </c>
      <c r="G114" s="76">
        <f>D114-E114</f>
        <v>0</v>
      </c>
    </row>
    <row r="115" spans="1:7" x14ac:dyDescent="0.25">
      <c r="A115" s="86" t="s">
        <v>338</v>
      </c>
      <c r="B115" s="174">
        <v>0</v>
      </c>
      <c r="C115" s="181">
        <v>0</v>
      </c>
      <c r="D115" s="181">
        <v>0</v>
      </c>
      <c r="E115" s="181">
        <v>0</v>
      </c>
      <c r="F115" s="181">
        <v>0</v>
      </c>
      <c r="G115" s="76">
        <f t="shared" ref="G115:G122" si="30">D115-E115</f>
        <v>0</v>
      </c>
    </row>
    <row r="116" spans="1:7" x14ac:dyDescent="0.25">
      <c r="A116" s="86" t="s">
        <v>339</v>
      </c>
      <c r="B116" s="175">
        <v>0</v>
      </c>
      <c r="C116" s="182">
        <v>0</v>
      </c>
      <c r="D116" s="182">
        <v>0</v>
      </c>
      <c r="E116" s="182">
        <v>0</v>
      </c>
      <c r="F116" s="182">
        <v>0</v>
      </c>
      <c r="G116" s="76">
        <f t="shared" si="30"/>
        <v>0</v>
      </c>
    </row>
    <row r="117" spans="1:7" x14ac:dyDescent="0.25">
      <c r="A117" s="86" t="s">
        <v>340</v>
      </c>
      <c r="B117" s="175">
        <v>0</v>
      </c>
      <c r="C117" s="182">
        <v>0</v>
      </c>
      <c r="D117" s="182">
        <v>0</v>
      </c>
      <c r="E117" s="182">
        <v>0</v>
      </c>
      <c r="F117" s="182">
        <v>0</v>
      </c>
      <c r="G117" s="76">
        <f t="shared" si="30"/>
        <v>0</v>
      </c>
    </row>
    <row r="118" spans="1:7" x14ac:dyDescent="0.25">
      <c r="A118" s="86" t="s">
        <v>341</v>
      </c>
      <c r="B118" s="174">
        <v>0</v>
      </c>
      <c r="C118" s="181">
        <v>0</v>
      </c>
      <c r="D118" s="181">
        <v>0</v>
      </c>
      <c r="E118" s="181">
        <v>0</v>
      </c>
      <c r="F118" s="181">
        <v>0</v>
      </c>
      <c r="G118" s="76">
        <f t="shared" si="30"/>
        <v>0</v>
      </c>
    </row>
    <row r="119" spans="1:7" x14ac:dyDescent="0.25">
      <c r="A119" s="86" t="s">
        <v>342</v>
      </c>
      <c r="B119" s="174">
        <v>0</v>
      </c>
      <c r="C119" s="181">
        <v>0</v>
      </c>
      <c r="D119" s="181">
        <v>0</v>
      </c>
      <c r="E119" s="181">
        <v>0</v>
      </c>
      <c r="F119" s="181">
        <v>0</v>
      </c>
      <c r="G119" s="76">
        <f t="shared" si="30"/>
        <v>0</v>
      </c>
    </row>
    <row r="120" spans="1:7" x14ac:dyDescent="0.25">
      <c r="A120" s="86" t="s">
        <v>343</v>
      </c>
      <c r="B120" s="174">
        <v>0</v>
      </c>
      <c r="C120" s="181">
        <v>0</v>
      </c>
      <c r="D120" s="181">
        <v>0</v>
      </c>
      <c r="E120" s="181">
        <v>0</v>
      </c>
      <c r="F120" s="181">
        <v>0</v>
      </c>
      <c r="G120" s="76">
        <f t="shared" si="30"/>
        <v>0</v>
      </c>
    </row>
    <row r="121" spans="1:7" x14ac:dyDescent="0.25">
      <c r="A121" s="86" t="s">
        <v>344</v>
      </c>
      <c r="B121" s="174">
        <v>0</v>
      </c>
      <c r="C121" s="181">
        <v>0</v>
      </c>
      <c r="D121" s="181">
        <v>0</v>
      </c>
      <c r="E121" s="181">
        <v>0</v>
      </c>
      <c r="F121" s="181">
        <v>0</v>
      </c>
      <c r="G121" s="76">
        <f t="shared" si="30"/>
        <v>0</v>
      </c>
    </row>
    <row r="122" spans="1:7" x14ac:dyDescent="0.25">
      <c r="A122" s="86" t="s">
        <v>345</v>
      </c>
      <c r="B122" s="174">
        <v>0</v>
      </c>
      <c r="C122" s="181">
        <v>0</v>
      </c>
      <c r="D122" s="181">
        <v>0</v>
      </c>
      <c r="E122" s="181">
        <v>0</v>
      </c>
      <c r="F122" s="181">
        <v>0</v>
      </c>
      <c r="G122" s="76">
        <f t="shared" si="30"/>
        <v>0</v>
      </c>
    </row>
    <row r="123" spans="1:7" x14ac:dyDescent="0.25">
      <c r="A123" s="85" t="s">
        <v>346</v>
      </c>
      <c r="B123" s="84">
        <f t="shared" ref="B123:G123" si="31">SUM(B124:B132)</f>
        <v>0</v>
      </c>
      <c r="C123" s="84">
        <f t="shared" si="31"/>
        <v>0</v>
      </c>
      <c r="D123" s="84">
        <f t="shared" si="31"/>
        <v>0</v>
      </c>
      <c r="E123" s="84">
        <f t="shared" si="31"/>
        <v>0</v>
      </c>
      <c r="F123" s="84">
        <f t="shared" si="31"/>
        <v>0</v>
      </c>
      <c r="G123" s="84">
        <f t="shared" si="31"/>
        <v>0</v>
      </c>
    </row>
    <row r="124" spans="1:7" x14ac:dyDescent="0.25">
      <c r="A124" s="86" t="s">
        <v>347</v>
      </c>
      <c r="B124" s="177">
        <v>0</v>
      </c>
      <c r="C124" s="182">
        <v>0</v>
      </c>
      <c r="D124" s="182">
        <v>0</v>
      </c>
      <c r="E124" s="182">
        <v>0</v>
      </c>
      <c r="F124" s="182">
        <v>0</v>
      </c>
      <c r="G124" s="76">
        <f>D124-E124</f>
        <v>0</v>
      </c>
    </row>
    <row r="125" spans="1:7" x14ac:dyDescent="0.25">
      <c r="A125" s="86" t="s">
        <v>348</v>
      </c>
      <c r="B125" s="177">
        <v>0</v>
      </c>
      <c r="C125" s="182">
        <v>0</v>
      </c>
      <c r="D125" s="182">
        <v>0</v>
      </c>
      <c r="E125" s="182">
        <v>0</v>
      </c>
      <c r="F125" s="182">
        <v>0</v>
      </c>
      <c r="G125" s="76">
        <f t="shared" ref="G125:G132" si="32">D125-E125</f>
        <v>0</v>
      </c>
    </row>
    <row r="126" spans="1:7" x14ac:dyDescent="0.25">
      <c r="A126" s="86" t="s">
        <v>349</v>
      </c>
      <c r="B126" s="176">
        <v>0</v>
      </c>
      <c r="C126" s="181">
        <v>0</v>
      </c>
      <c r="D126" s="181">
        <v>0</v>
      </c>
      <c r="E126" s="181">
        <v>0</v>
      </c>
      <c r="F126" s="181">
        <v>0</v>
      </c>
      <c r="G126" s="76">
        <f t="shared" si="32"/>
        <v>0</v>
      </c>
    </row>
    <row r="127" spans="1:7" x14ac:dyDescent="0.25">
      <c r="A127" s="86" t="s">
        <v>350</v>
      </c>
      <c r="B127" s="177">
        <v>0</v>
      </c>
      <c r="C127" s="182">
        <v>0</v>
      </c>
      <c r="D127" s="182">
        <v>0</v>
      </c>
      <c r="E127" s="182">
        <v>0</v>
      </c>
      <c r="F127" s="182">
        <v>0</v>
      </c>
      <c r="G127" s="76">
        <f t="shared" si="32"/>
        <v>0</v>
      </c>
    </row>
    <row r="128" spans="1:7" x14ac:dyDescent="0.25">
      <c r="A128" s="86" t="s">
        <v>351</v>
      </c>
      <c r="B128" s="177">
        <v>0</v>
      </c>
      <c r="C128" s="182">
        <v>0</v>
      </c>
      <c r="D128" s="182">
        <v>0</v>
      </c>
      <c r="E128" s="182">
        <v>0</v>
      </c>
      <c r="F128" s="182">
        <v>0</v>
      </c>
      <c r="G128" s="76">
        <f t="shared" si="32"/>
        <v>0</v>
      </c>
    </row>
    <row r="129" spans="1:7" x14ac:dyDescent="0.25">
      <c r="A129" s="86" t="s">
        <v>352</v>
      </c>
      <c r="B129" s="177">
        <v>0</v>
      </c>
      <c r="C129" s="182">
        <v>0</v>
      </c>
      <c r="D129" s="182">
        <v>0</v>
      </c>
      <c r="E129" s="182">
        <v>0</v>
      </c>
      <c r="F129" s="182">
        <v>0</v>
      </c>
      <c r="G129" s="76">
        <f t="shared" si="32"/>
        <v>0</v>
      </c>
    </row>
    <row r="130" spans="1:7" x14ac:dyDescent="0.25">
      <c r="A130" s="86" t="s">
        <v>353</v>
      </c>
      <c r="B130" s="176">
        <v>0</v>
      </c>
      <c r="C130" s="181">
        <v>0</v>
      </c>
      <c r="D130" s="181">
        <v>0</v>
      </c>
      <c r="E130" s="181">
        <v>0</v>
      </c>
      <c r="F130" s="181">
        <v>0</v>
      </c>
      <c r="G130" s="76">
        <f t="shared" si="32"/>
        <v>0</v>
      </c>
    </row>
    <row r="131" spans="1:7" x14ac:dyDescent="0.25">
      <c r="A131" s="86" t="s">
        <v>354</v>
      </c>
      <c r="B131" s="176">
        <v>0</v>
      </c>
      <c r="C131" s="181">
        <v>0</v>
      </c>
      <c r="D131" s="181">
        <v>0</v>
      </c>
      <c r="E131" s="181">
        <v>0</v>
      </c>
      <c r="F131" s="181">
        <v>0</v>
      </c>
      <c r="G131" s="76">
        <f t="shared" si="32"/>
        <v>0</v>
      </c>
    </row>
    <row r="132" spans="1:7" x14ac:dyDescent="0.25">
      <c r="A132" s="86" t="s">
        <v>355</v>
      </c>
      <c r="B132" s="176">
        <v>0</v>
      </c>
      <c r="C132" s="181">
        <v>0</v>
      </c>
      <c r="D132" s="181">
        <v>0</v>
      </c>
      <c r="E132" s="181">
        <v>0</v>
      </c>
      <c r="F132" s="181">
        <v>0</v>
      </c>
      <c r="G132" s="76">
        <f t="shared" si="32"/>
        <v>0</v>
      </c>
    </row>
    <row r="133" spans="1:7" x14ac:dyDescent="0.25">
      <c r="A133" s="85" t="s">
        <v>356</v>
      </c>
      <c r="B133" s="84">
        <f t="shared" ref="B133:G133" si="33">SUM(B134:B136)</f>
        <v>0</v>
      </c>
      <c r="C133" s="84">
        <f t="shared" si="33"/>
        <v>0</v>
      </c>
      <c r="D133" s="84">
        <f t="shared" si="33"/>
        <v>0</v>
      </c>
      <c r="E133" s="84">
        <f t="shared" si="33"/>
        <v>0</v>
      </c>
      <c r="F133" s="84">
        <f t="shared" si="33"/>
        <v>0</v>
      </c>
      <c r="G133" s="84">
        <f t="shared" si="33"/>
        <v>0</v>
      </c>
    </row>
    <row r="134" spans="1:7" x14ac:dyDescent="0.25">
      <c r="A134" s="86" t="s">
        <v>357</v>
      </c>
      <c r="B134" s="179">
        <v>0</v>
      </c>
      <c r="C134" s="182">
        <v>0</v>
      </c>
      <c r="D134" s="182">
        <v>0</v>
      </c>
      <c r="E134" s="182">
        <v>0</v>
      </c>
      <c r="F134" s="182">
        <v>0</v>
      </c>
      <c r="G134" s="76">
        <f>D134-E134</f>
        <v>0</v>
      </c>
    </row>
    <row r="135" spans="1:7" x14ac:dyDescent="0.25">
      <c r="A135" s="86" t="s">
        <v>358</v>
      </c>
      <c r="B135" s="179">
        <v>0</v>
      </c>
      <c r="C135" s="182">
        <v>0</v>
      </c>
      <c r="D135" s="182">
        <v>0</v>
      </c>
      <c r="E135" s="182">
        <v>0</v>
      </c>
      <c r="F135" s="182">
        <v>0</v>
      </c>
      <c r="G135" s="76">
        <f t="shared" ref="G135:G136" si="34">D135-E135</f>
        <v>0</v>
      </c>
    </row>
    <row r="136" spans="1:7" x14ac:dyDescent="0.25">
      <c r="A136" s="86" t="s">
        <v>359</v>
      </c>
      <c r="B136" s="178">
        <v>0</v>
      </c>
      <c r="C136" s="181">
        <v>0</v>
      </c>
      <c r="D136" s="181">
        <v>0</v>
      </c>
      <c r="E136" s="181">
        <v>0</v>
      </c>
      <c r="F136" s="181">
        <v>0</v>
      </c>
      <c r="G136" s="76">
        <f t="shared" si="34"/>
        <v>0</v>
      </c>
    </row>
    <row r="137" spans="1:7" x14ac:dyDescent="0.25">
      <c r="A137" s="85" t="s">
        <v>360</v>
      </c>
      <c r="B137" s="84">
        <f t="shared" ref="B137:G137" si="35">SUM(B138:B142,B144:B145)</f>
        <v>0</v>
      </c>
      <c r="C137" s="84">
        <f t="shared" si="35"/>
        <v>0</v>
      </c>
      <c r="D137" s="84">
        <f t="shared" si="35"/>
        <v>0</v>
      </c>
      <c r="E137" s="84">
        <f t="shared" si="35"/>
        <v>0</v>
      </c>
      <c r="F137" s="84">
        <f t="shared" si="35"/>
        <v>0</v>
      </c>
      <c r="G137" s="84">
        <f t="shared" si="35"/>
        <v>0</v>
      </c>
    </row>
    <row r="138" spans="1:7" x14ac:dyDescent="0.25">
      <c r="A138" s="86" t="s">
        <v>361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6" t="s">
        <v>362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6">D139-E139</f>
        <v>0</v>
      </c>
    </row>
    <row r="140" spans="1:7" x14ac:dyDescent="0.25">
      <c r="A140" s="86" t="s">
        <v>363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6"/>
        <v>0</v>
      </c>
    </row>
    <row r="141" spans="1:7" x14ac:dyDescent="0.25">
      <c r="A141" s="86" t="s">
        <v>364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6"/>
        <v>0</v>
      </c>
    </row>
    <row r="142" spans="1:7" x14ac:dyDescent="0.25">
      <c r="A142" s="86" t="s">
        <v>365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6"/>
        <v>0</v>
      </c>
    </row>
    <row r="143" spans="1:7" x14ac:dyDescent="0.25">
      <c r="A143" s="86" t="s">
        <v>366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6"/>
        <v>0</v>
      </c>
    </row>
    <row r="144" spans="1:7" x14ac:dyDescent="0.25">
      <c r="A144" s="86" t="s">
        <v>367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6"/>
        <v>0</v>
      </c>
    </row>
    <row r="145" spans="1:7" x14ac:dyDescent="0.25">
      <c r="A145" s="86" t="s">
        <v>368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6"/>
        <v>0</v>
      </c>
    </row>
    <row r="146" spans="1:7" x14ac:dyDescent="0.25">
      <c r="A146" s="85" t="s">
        <v>369</v>
      </c>
      <c r="B146" s="84">
        <f t="shared" ref="B146:G146" si="37">SUM(B147:B149)</f>
        <v>0</v>
      </c>
      <c r="C146" s="84">
        <f t="shared" si="37"/>
        <v>0</v>
      </c>
      <c r="D146" s="84">
        <f t="shared" si="37"/>
        <v>0</v>
      </c>
      <c r="E146" s="84">
        <f t="shared" si="37"/>
        <v>0</v>
      </c>
      <c r="F146" s="84">
        <f t="shared" si="37"/>
        <v>0</v>
      </c>
      <c r="G146" s="84">
        <f t="shared" si="37"/>
        <v>0</v>
      </c>
    </row>
    <row r="147" spans="1:7" x14ac:dyDescent="0.25">
      <c r="A147" s="86" t="s">
        <v>370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6" t="s">
        <v>371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8">D148-E148</f>
        <v>0</v>
      </c>
    </row>
    <row r="149" spans="1:7" x14ac:dyDescent="0.25">
      <c r="A149" s="86" t="s">
        <v>372</v>
      </c>
      <c r="B149" s="158">
        <v>0</v>
      </c>
      <c r="C149" s="158">
        <v>0</v>
      </c>
      <c r="D149" s="158">
        <v>0</v>
      </c>
      <c r="E149" s="158">
        <v>0</v>
      </c>
      <c r="F149" s="158">
        <v>0</v>
      </c>
      <c r="G149" s="76">
        <f t="shared" si="38"/>
        <v>0</v>
      </c>
    </row>
    <row r="150" spans="1:7" x14ac:dyDescent="0.25">
      <c r="A150" s="85" t="s">
        <v>373</v>
      </c>
      <c r="B150" s="84">
        <f t="shared" ref="B150:G150" si="39">SUM(B151:B157)</f>
        <v>0</v>
      </c>
      <c r="C150" s="84">
        <f t="shared" si="39"/>
        <v>0</v>
      </c>
      <c r="D150" s="84">
        <f t="shared" si="39"/>
        <v>0</v>
      </c>
      <c r="E150" s="84">
        <f t="shared" si="39"/>
        <v>0</v>
      </c>
      <c r="F150" s="84">
        <f t="shared" si="39"/>
        <v>0</v>
      </c>
      <c r="G150" s="84">
        <f t="shared" si="39"/>
        <v>0</v>
      </c>
    </row>
    <row r="151" spans="1:7" x14ac:dyDescent="0.25">
      <c r="A151" s="86" t="s">
        <v>374</v>
      </c>
      <c r="B151" s="182">
        <v>0</v>
      </c>
      <c r="C151" s="182">
        <v>0</v>
      </c>
      <c r="D151" s="182">
        <v>0</v>
      </c>
      <c r="E151" s="182">
        <v>0</v>
      </c>
      <c r="F151" s="182">
        <v>0</v>
      </c>
      <c r="G151" s="76">
        <f>D151-E151</f>
        <v>0</v>
      </c>
    </row>
    <row r="152" spans="1:7" x14ac:dyDescent="0.25">
      <c r="A152" s="86" t="s">
        <v>375</v>
      </c>
      <c r="B152" s="182">
        <v>0</v>
      </c>
      <c r="C152" s="182">
        <v>0</v>
      </c>
      <c r="D152" s="182">
        <v>0</v>
      </c>
      <c r="E152" s="182">
        <v>0</v>
      </c>
      <c r="F152" s="182">
        <v>0</v>
      </c>
      <c r="G152" s="76">
        <f t="shared" ref="G152:G157" si="40">D152-E152</f>
        <v>0</v>
      </c>
    </row>
    <row r="153" spans="1:7" x14ac:dyDescent="0.25">
      <c r="A153" s="86" t="s">
        <v>376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40"/>
        <v>0</v>
      </c>
    </row>
    <row r="154" spans="1:7" x14ac:dyDescent="0.25">
      <c r="A154" s="88" t="s">
        <v>377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40"/>
        <v>0</v>
      </c>
    </row>
    <row r="155" spans="1:7" x14ac:dyDescent="0.25">
      <c r="A155" s="86" t="s">
        <v>378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40"/>
        <v>0</v>
      </c>
    </row>
    <row r="156" spans="1:7" x14ac:dyDescent="0.25">
      <c r="A156" s="86" t="s">
        <v>379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40"/>
        <v>0</v>
      </c>
    </row>
    <row r="157" spans="1:7" x14ac:dyDescent="0.25">
      <c r="A157" s="86" t="s">
        <v>380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40"/>
        <v>0</v>
      </c>
    </row>
    <row r="158" spans="1:7" x14ac:dyDescent="0.25">
      <c r="A158" s="89"/>
      <c r="B158" s="90"/>
      <c r="C158" s="90"/>
      <c r="D158" s="90"/>
      <c r="E158" s="90"/>
      <c r="F158" s="90"/>
      <c r="G158" s="90"/>
    </row>
    <row r="159" spans="1:7" x14ac:dyDescent="0.25">
      <c r="A159" s="30" t="s">
        <v>382</v>
      </c>
      <c r="B159" s="91">
        <f t="shared" ref="B159:G159" si="41">B9+B84</f>
        <v>3685440</v>
      </c>
      <c r="C159" s="91">
        <f t="shared" si="41"/>
        <v>484500</v>
      </c>
      <c r="D159" s="91">
        <f t="shared" si="41"/>
        <v>4169940</v>
      </c>
      <c r="E159" s="91">
        <f t="shared" si="41"/>
        <v>1212107.02</v>
      </c>
      <c r="F159" s="91">
        <f t="shared" si="41"/>
        <v>1212107.02</v>
      </c>
      <c r="G159" s="91">
        <f t="shared" si="41"/>
        <v>2957832.9800000004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0 B18:F18 B28:F28 G39:G47 B38:F38 G49:G57 B48:F48 G59:G61 B58:F58 B63:G70 B62:F62 B71:F73 B103 B93:C93 E93:F93 B75:F83 B113:F113 B123:F123 B133:F133 B137:F146 B150:F150 B158:F159 B9:C9 E9:G9 B85:F85 B84:C84 E84:F84 E103:F103 B147:B148 B153:B157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0"/>
  <sheetViews>
    <sheetView showGridLines="0" zoomScale="84" zoomScaleNormal="84" workbookViewId="0">
      <selection sqref="A1:G1"/>
    </sheetView>
  </sheetViews>
  <sheetFormatPr baseColWidth="10" defaultColWidth="11" defaultRowHeight="15" x14ac:dyDescent="0.25"/>
  <cols>
    <col min="1" max="1" width="69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28" t="s">
        <v>383</v>
      </c>
      <c r="B1" s="229"/>
      <c r="C1" s="229"/>
      <c r="D1" s="229"/>
      <c r="E1" s="229"/>
      <c r="F1" s="229"/>
      <c r="G1" s="230"/>
    </row>
    <row r="2" spans="1:7" ht="15" customHeight="1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7" ht="15" customHeight="1" x14ac:dyDescent="0.25">
      <c r="A3" s="115" t="s">
        <v>299</v>
      </c>
      <c r="B3" s="116"/>
      <c r="C3" s="116"/>
      <c r="D3" s="116"/>
      <c r="E3" s="116"/>
      <c r="F3" s="116"/>
      <c r="G3" s="117"/>
    </row>
    <row r="4" spans="1:7" ht="15" customHeight="1" x14ac:dyDescent="0.25">
      <c r="A4" s="115" t="s">
        <v>384</v>
      </c>
      <c r="B4" s="116"/>
      <c r="C4" s="116"/>
      <c r="D4" s="116"/>
      <c r="E4" s="116"/>
      <c r="F4" s="116"/>
      <c r="G4" s="117"/>
    </row>
    <row r="5" spans="1:7" ht="15" customHeight="1" x14ac:dyDescent="0.25">
      <c r="A5" s="115" t="str">
        <f>'Formato 3'!A4</f>
        <v>Del 1 de Enero al 31 de Marzo de 2024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" customHeight="1" x14ac:dyDescent="0.25">
      <c r="A7" s="223" t="s">
        <v>4</v>
      </c>
      <c r="B7" s="225" t="s">
        <v>301</v>
      </c>
      <c r="C7" s="225"/>
      <c r="D7" s="225"/>
      <c r="E7" s="225"/>
      <c r="F7" s="225"/>
      <c r="G7" s="227" t="s">
        <v>302</v>
      </c>
    </row>
    <row r="8" spans="1:7" ht="30" x14ac:dyDescent="0.25">
      <c r="A8" s="224"/>
      <c r="B8" s="26" t="s">
        <v>303</v>
      </c>
      <c r="C8" s="7" t="s">
        <v>233</v>
      </c>
      <c r="D8" s="26" t="s">
        <v>234</v>
      </c>
      <c r="E8" s="26" t="s">
        <v>189</v>
      </c>
      <c r="F8" s="26" t="s">
        <v>206</v>
      </c>
      <c r="G8" s="226"/>
    </row>
    <row r="9" spans="1:7" ht="15.75" customHeight="1" x14ac:dyDescent="0.25">
      <c r="A9" s="27" t="s">
        <v>385</v>
      </c>
      <c r="B9" s="31">
        <f>SUM(B10:B56)</f>
        <v>3685440</v>
      </c>
      <c r="C9" s="31">
        <f t="shared" ref="C9:G9" si="0">SUM(C10:C56)</f>
        <v>484500</v>
      </c>
      <c r="D9" s="31">
        <f t="shared" si="0"/>
        <v>4169940</v>
      </c>
      <c r="E9" s="31">
        <f t="shared" si="0"/>
        <v>1212107.02</v>
      </c>
      <c r="F9" s="31">
        <f t="shared" si="0"/>
        <v>1212107.02</v>
      </c>
      <c r="G9" s="31">
        <f t="shared" si="0"/>
        <v>2957832.98</v>
      </c>
    </row>
    <row r="10" spans="1:7" x14ac:dyDescent="0.25">
      <c r="A10" s="184" t="s">
        <v>553</v>
      </c>
      <c r="B10" s="250">
        <v>3192540</v>
      </c>
      <c r="C10" s="250">
        <v>484500</v>
      </c>
      <c r="D10" s="185">
        <v>3677040</v>
      </c>
      <c r="E10" s="250">
        <v>1158506.6200000001</v>
      </c>
      <c r="F10" s="250">
        <v>1158506.6200000001</v>
      </c>
      <c r="G10" s="188">
        <v>2518533.38</v>
      </c>
    </row>
    <row r="11" spans="1:7" s="180" customFormat="1" x14ac:dyDescent="0.25">
      <c r="A11" s="184" t="s">
        <v>554</v>
      </c>
      <c r="B11" s="250">
        <v>154900</v>
      </c>
      <c r="C11" s="250">
        <v>0</v>
      </c>
      <c r="D11" s="185">
        <v>154900</v>
      </c>
      <c r="E11" s="250">
        <v>0</v>
      </c>
      <c r="F11" s="250">
        <v>0</v>
      </c>
      <c r="G11" s="188">
        <v>154900</v>
      </c>
    </row>
    <row r="12" spans="1:7" s="180" customFormat="1" x14ac:dyDescent="0.25">
      <c r="A12" s="184" t="s">
        <v>555</v>
      </c>
      <c r="B12" s="250">
        <v>338000</v>
      </c>
      <c r="C12" s="250">
        <v>0</v>
      </c>
      <c r="D12" s="185">
        <v>338000</v>
      </c>
      <c r="E12" s="250">
        <v>53600.4</v>
      </c>
      <c r="F12" s="250">
        <v>53600.4</v>
      </c>
      <c r="G12" s="188">
        <v>284399.59999999998</v>
      </c>
    </row>
    <row r="13" spans="1:7" s="180" customFormat="1" x14ac:dyDescent="0.25">
      <c r="A13" s="183"/>
      <c r="B13" s="186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</row>
    <row r="14" spans="1:7" s="180" customFormat="1" x14ac:dyDescent="0.25">
      <c r="A14" s="183"/>
      <c r="B14" s="186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</row>
    <row r="15" spans="1:7" s="180" customFormat="1" x14ac:dyDescent="0.25">
      <c r="A15" s="183"/>
      <c r="B15" s="186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</row>
    <row r="16" spans="1:7" s="180" customFormat="1" x14ac:dyDescent="0.25">
      <c r="A16" s="183"/>
      <c r="B16" s="186">
        <v>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</row>
    <row r="17" spans="1:7" s="180" customFormat="1" x14ac:dyDescent="0.25">
      <c r="A17" s="183"/>
      <c r="B17" s="186">
        <v>0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</row>
    <row r="18" spans="1:7" s="180" customFormat="1" x14ac:dyDescent="0.25">
      <c r="A18" s="183"/>
      <c r="B18" s="186">
        <v>0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</row>
    <row r="19" spans="1:7" s="180" customFormat="1" x14ac:dyDescent="0.25">
      <c r="A19" s="183"/>
      <c r="B19" s="186">
        <v>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</row>
    <row r="20" spans="1:7" s="180" customFormat="1" x14ac:dyDescent="0.25">
      <c r="A20" s="183"/>
      <c r="B20" s="186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</row>
    <row r="21" spans="1:7" s="180" customFormat="1" x14ac:dyDescent="0.25">
      <c r="A21" s="183"/>
      <c r="B21" s="186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</row>
    <row r="22" spans="1:7" s="180" customFormat="1" x14ac:dyDescent="0.25">
      <c r="A22" s="183"/>
      <c r="B22" s="186">
        <v>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</row>
    <row r="23" spans="1:7" s="180" customFormat="1" x14ac:dyDescent="0.25">
      <c r="A23" s="183"/>
      <c r="B23" s="186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</row>
    <row r="24" spans="1:7" s="180" customFormat="1" x14ac:dyDescent="0.25">
      <c r="A24" s="183"/>
      <c r="B24" s="186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</row>
    <row r="25" spans="1:7" s="180" customFormat="1" x14ac:dyDescent="0.25">
      <c r="A25" s="183"/>
      <c r="B25" s="186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</row>
    <row r="26" spans="1:7" s="180" customFormat="1" x14ac:dyDescent="0.25">
      <c r="A26" s="183"/>
      <c r="B26" s="186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</row>
    <row r="27" spans="1:7" s="180" customFormat="1" x14ac:dyDescent="0.25">
      <c r="A27" s="183"/>
      <c r="B27" s="186">
        <v>0</v>
      </c>
      <c r="C27" s="187">
        <v>0</v>
      </c>
      <c r="D27" s="187">
        <v>0</v>
      </c>
      <c r="E27" s="187">
        <v>0</v>
      </c>
      <c r="F27" s="187">
        <v>0</v>
      </c>
      <c r="G27" s="187">
        <v>0</v>
      </c>
    </row>
    <row r="28" spans="1:7" s="180" customFormat="1" x14ac:dyDescent="0.25">
      <c r="A28" s="183"/>
      <c r="B28" s="186">
        <v>0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</row>
    <row r="29" spans="1:7" s="180" customFormat="1" x14ac:dyDescent="0.25">
      <c r="A29" s="183"/>
      <c r="B29" s="186">
        <v>0</v>
      </c>
      <c r="C29" s="187">
        <v>0</v>
      </c>
      <c r="D29" s="187">
        <v>0</v>
      </c>
      <c r="E29" s="187">
        <v>0</v>
      </c>
      <c r="F29" s="187">
        <v>0</v>
      </c>
      <c r="G29" s="187">
        <v>0</v>
      </c>
    </row>
    <row r="30" spans="1:7" s="180" customFormat="1" x14ac:dyDescent="0.25">
      <c r="A30" s="183"/>
      <c r="B30" s="186">
        <v>0</v>
      </c>
      <c r="C30" s="187">
        <v>0</v>
      </c>
      <c r="D30" s="187">
        <v>0</v>
      </c>
      <c r="E30" s="187">
        <v>0</v>
      </c>
      <c r="F30" s="187">
        <v>0</v>
      </c>
      <c r="G30" s="187">
        <v>0</v>
      </c>
    </row>
    <row r="31" spans="1:7" s="180" customFormat="1" x14ac:dyDescent="0.25">
      <c r="A31" s="183"/>
      <c r="B31" s="186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</row>
    <row r="32" spans="1:7" s="180" customFormat="1" x14ac:dyDescent="0.25">
      <c r="A32" s="183"/>
      <c r="B32" s="186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</row>
    <row r="33" spans="1:7" s="180" customFormat="1" x14ac:dyDescent="0.25">
      <c r="A33" s="183"/>
      <c r="B33" s="186">
        <v>0</v>
      </c>
      <c r="C33" s="187">
        <v>0</v>
      </c>
      <c r="D33" s="187">
        <v>0</v>
      </c>
      <c r="E33" s="187">
        <v>0</v>
      </c>
      <c r="F33" s="187">
        <v>0</v>
      </c>
      <c r="G33" s="187">
        <v>0</v>
      </c>
    </row>
    <row r="34" spans="1:7" s="180" customFormat="1" x14ac:dyDescent="0.25">
      <c r="A34" s="183"/>
      <c r="B34" s="186">
        <v>0</v>
      </c>
      <c r="C34" s="187">
        <v>0</v>
      </c>
      <c r="D34" s="187">
        <v>0</v>
      </c>
      <c r="E34" s="187">
        <v>0</v>
      </c>
      <c r="F34" s="187">
        <v>0</v>
      </c>
      <c r="G34" s="187">
        <v>0</v>
      </c>
    </row>
    <row r="35" spans="1:7" s="180" customFormat="1" x14ac:dyDescent="0.25">
      <c r="A35" s="183"/>
      <c r="B35" s="186">
        <v>0</v>
      </c>
      <c r="C35" s="187">
        <v>0</v>
      </c>
      <c r="D35" s="187">
        <v>0</v>
      </c>
      <c r="E35" s="187">
        <v>0</v>
      </c>
      <c r="F35" s="187">
        <v>0</v>
      </c>
      <c r="G35" s="187">
        <v>0</v>
      </c>
    </row>
    <row r="36" spans="1:7" s="180" customFormat="1" x14ac:dyDescent="0.25">
      <c r="A36" s="183"/>
      <c r="B36" s="186">
        <v>0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</row>
    <row r="37" spans="1:7" s="180" customFormat="1" x14ac:dyDescent="0.25">
      <c r="A37" s="183"/>
      <c r="B37" s="186">
        <v>0</v>
      </c>
      <c r="C37" s="187">
        <v>0</v>
      </c>
      <c r="D37" s="187">
        <v>0</v>
      </c>
      <c r="E37" s="187">
        <v>0</v>
      </c>
      <c r="F37" s="187">
        <v>0</v>
      </c>
      <c r="G37" s="187">
        <v>0</v>
      </c>
    </row>
    <row r="38" spans="1:7" s="180" customFormat="1" x14ac:dyDescent="0.25">
      <c r="A38" s="183"/>
      <c r="B38" s="186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</row>
    <row r="39" spans="1:7" s="180" customFormat="1" x14ac:dyDescent="0.25">
      <c r="A39" s="183"/>
      <c r="B39" s="186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</row>
    <row r="40" spans="1:7" s="180" customFormat="1" x14ac:dyDescent="0.25">
      <c r="A40" s="183"/>
      <c r="B40" s="186">
        <v>0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</row>
    <row r="41" spans="1:7" s="180" customFormat="1" x14ac:dyDescent="0.25">
      <c r="A41" s="183"/>
      <c r="B41" s="186">
        <v>0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</row>
    <row r="42" spans="1:7" s="180" customFormat="1" x14ac:dyDescent="0.25">
      <c r="A42" s="183"/>
      <c r="B42" s="186">
        <v>0</v>
      </c>
      <c r="C42" s="187">
        <v>0</v>
      </c>
      <c r="D42" s="187">
        <v>0</v>
      </c>
      <c r="E42" s="187">
        <v>0</v>
      </c>
      <c r="F42" s="187">
        <v>0</v>
      </c>
      <c r="G42" s="187">
        <v>0</v>
      </c>
    </row>
    <row r="43" spans="1:7" s="180" customFormat="1" x14ac:dyDescent="0.25">
      <c r="A43" s="183"/>
      <c r="B43" s="186">
        <v>0</v>
      </c>
      <c r="C43" s="187">
        <v>0</v>
      </c>
      <c r="D43" s="187">
        <v>0</v>
      </c>
      <c r="E43" s="187">
        <v>0</v>
      </c>
      <c r="F43" s="187">
        <v>0</v>
      </c>
      <c r="G43" s="187">
        <v>0</v>
      </c>
    </row>
    <row r="44" spans="1:7" s="180" customFormat="1" x14ac:dyDescent="0.25">
      <c r="A44" s="183"/>
      <c r="B44" s="186">
        <v>0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</row>
    <row r="45" spans="1:7" s="180" customFormat="1" x14ac:dyDescent="0.25">
      <c r="A45" s="183"/>
      <c r="B45" s="186">
        <v>0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</row>
    <row r="46" spans="1:7" s="180" customFormat="1" x14ac:dyDescent="0.25">
      <c r="A46" s="183"/>
      <c r="B46" s="186">
        <v>0</v>
      </c>
      <c r="C46" s="187">
        <v>0</v>
      </c>
      <c r="D46" s="187">
        <v>0</v>
      </c>
      <c r="E46" s="187">
        <v>0</v>
      </c>
      <c r="F46" s="187">
        <v>0</v>
      </c>
      <c r="G46" s="187">
        <v>0</v>
      </c>
    </row>
    <row r="47" spans="1:7" s="180" customFormat="1" x14ac:dyDescent="0.25">
      <c r="A47" s="183"/>
      <c r="B47" s="186">
        <v>0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</row>
    <row r="48" spans="1:7" s="180" customFormat="1" x14ac:dyDescent="0.25">
      <c r="A48" s="183"/>
      <c r="B48" s="186">
        <v>0</v>
      </c>
      <c r="C48" s="187">
        <v>0</v>
      </c>
      <c r="D48" s="187">
        <v>0</v>
      </c>
      <c r="E48" s="187">
        <v>0</v>
      </c>
      <c r="F48" s="187">
        <v>0</v>
      </c>
      <c r="G48" s="187">
        <v>0</v>
      </c>
    </row>
    <row r="49" spans="1:7" s="180" customFormat="1" x14ac:dyDescent="0.25">
      <c r="A49" s="183"/>
      <c r="B49" s="186">
        <v>0</v>
      </c>
      <c r="C49" s="187">
        <v>0</v>
      </c>
      <c r="D49" s="187">
        <v>0</v>
      </c>
      <c r="E49" s="187">
        <v>0</v>
      </c>
      <c r="F49" s="187">
        <v>0</v>
      </c>
      <c r="G49" s="187">
        <v>0</v>
      </c>
    </row>
    <row r="50" spans="1:7" x14ac:dyDescent="0.25">
      <c r="A50" s="183"/>
      <c r="B50" s="186">
        <v>0</v>
      </c>
      <c r="C50" s="187">
        <v>0</v>
      </c>
      <c r="D50" s="187">
        <v>0</v>
      </c>
      <c r="E50" s="187">
        <v>0</v>
      </c>
      <c r="F50" s="187">
        <v>0</v>
      </c>
      <c r="G50" s="187">
        <v>0</v>
      </c>
    </row>
    <row r="51" spans="1:7" x14ac:dyDescent="0.25">
      <c r="A51" s="183"/>
      <c r="B51" s="186">
        <v>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</row>
    <row r="52" spans="1:7" x14ac:dyDescent="0.25">
      <c r="A52" s="183"/>
      <c r="B52" s="186">
        <v>0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</row>
    <row r="53" spans="1:7" x14ac:dyDescent="0.25">
      <c r="A53" s="183"/>
      <c r="B53" s="186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</row>
    <row r="54" spans="1:7" x14ac:dyDescent="0.25">
      <c r="A54" s="183"/>
      <c r="B54" s="186">
        <v>0</v>
      </c>
      <c r="C54" s="187">
        <v>0</v>
      </c>
      <c r="D54" s="187">
        <v>0</v>
      </c>
      <c r="E54" s="187">
        <v>0</v>
      </c>
      <c r="F54" s="187">
        <v>0</v>
      </c>
      <c r="G54" s="187">
        <v>0</v>
      </c>
    </row>
    <row r="55" spans="1:7" x14ac:dyDescent="0.25">
      <c r="A55" s="183"/>
      <c r="B55" s="186">
        <v>0</v>
      </c>
      <c r="C55" s="187">
        <v>0</v>
      </c>
      <c r="D55" s="187">
        <v>0</v>
      </c>
      <c r="E55" s="187">
        <v>0</v>
      </c>
      <c r="F55" s="187">
        <v>0</v>
      </c>
      <c r="G55" s="187">
        <v>0</v>
      </c>
    </row>
    <row r="56" spans="1:7" x14ac:dyDescent="0.25">
      <c r="A56" s="183"/>
      <c r="B56" s="186">
        <v>0</v>
      </c>
      <c r="C56" s="187">
        <v>0</v>
      </c>
      <c r="D56" s="187">
        <v>0</v>
      </c>
      <c r="E56" s="187">
        <v>0</v>
      </c>
      <c r="F56" s="187">
        <v>0</v>
      </c>
      <c r="G56" s="187">
        <v>0</v>
      </c>
    </row>
    <row r="57" spans="1:7" x14ac:dyDescent="0.25">
      <c r="A57" s="32" t="s">
        <v>150</v>
      </c>
      <c r="B57" s="50"/>
      <c r="C57" s="50"/>
      <c r="D57" s="50"/>
      <c r="E57" s="50"/>
      <c r="F57" s="50"/>
      <c r="G57" s="50"/>
    </row>
    <row r="58" spans="1:7" x14ac:dyDescent="0.25">
      <c r="A58" s="3" t="s">
        <v>386</v>
      </c>
      <c r="B58" s="4">
        <f>SUM(B59:B77)</f>
        <v>0</v>
      </c>
      <c r="C58" s="4">
        <f t="shared" ref="C58:G58" si="1">SUM(C59:C77)</f>
        <v>0</v>
      </c>
      <c r="D58" s="4">
        <f t="shared" si="1"/>
        <v>0</v>
      </c>
      <c r="E58" s="4">
        <f t="shared" si="1"/>
        <v>0</v>
      </c>
      <c r="F58" s="4">
        <f t="shared" si="1"/>
        <v>0</v>
      </c>
      <c r="G58" s="4">
        <f t="shared" si="1"/>
        <v>0</v>
      </c>
    </row>
    <row r="59" spans="1:7" x14ac:dyDescent="0.25">
      <c r="A59" s="184"/>
      <c r="B59" s="187">
        <v>0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</row>
    <row r="60" spans="1:7" s="180" customFormat="1" x14ac:dyDescent="0.25">
      <c r="A60" s="184"/>
      <c r="B60" s="187">
        <v>0</v>
      </c>
      <c r="C60" s="187">
        <v>0</v>
      </c>
      <c r="D60" s="187">
        <v>0</v>
      </c>
      <c r="E60" s="187">
        <v>0</v>
      </c>
      <c r="F60" s="187">
        <v>0</v>
      </c>
      <c r="G60" s="187">
        <v>0</v>
      </c>
    </row>
    <row r="61" spans="1:7" s="180" customFormat="1" x14ac:dyDescent="0.25">
      <c r="A61" s="184"/>
      <c r="B61" s="187">
        <v>0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</row>
    <row r="62" spans="1:7" s="180" customFormat="1" x14ac:dyDescent="0.25">
      <c r="A62" s="184"/>
      <c r="B62" s="187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</row>
    <row r="63" spans="1:7" s="180" customFormat="1" x14ac:dyDescent="0.25">
      <c r="A63" s="184"/>
      <c r="B63" s="187">
        <v>0</v>
      </c>
      <c r="C63" s="187">
        <v>0</v>
      </c>
      <c r="D63" s="187">
        <v>0</v>
      </c>
      <c r="E63" s="187">
        <v>0</v>
      </c>
      <c r="F63" s="187">
        <v>0</v>
      </c>
      <c r="G63" s="187">
        <v>0</v>
      </c>
    </row>
    <row r="64" spans="1:7" s="180" customFormat="1" x14ac:dyDescent="0.25">
      <c r="A64" s="184"/>
      <c r="B64" s="187">
        <v>0</v>
      </c>
      <c r="C64" s="187">
        <v>0</v>
      </c>
      <c r="D64" s="187">
        <v>0</v>
      </c>
      <c r="E64" s="187">
        <v>0</v>
      </c>
      <c r="F64" s="187">
        <v>0</v>
      </c>
      <c r="G64" s="187">
        <v>0</v>
      </c>
    </row>
    <row r="65" spans="1:7" s="180" customFormat="1" x14ac:dyDescent="0.25">
      <c r="A65" s="184"/>
      <c r="B65" s="187">
        <v>0</v>
      </c>
      <c r="C65" s="187">
        <v>0</v>
      </c>
      <c r="D65" s="187">
        <v>0</v>
      </c>
      <c r="E65" s="187">
        <v>0</v>
      </c>
      <c r="F65" s="187">
        <v>0</v>
      </c>
      <c r="G65" s="187">
        <v>0</v>
      </c>
    </row>
    <row r="66" spans="1:7" s="180" customFormat="1" x14ac:dyDescent="0.25">
      <c r="A66" s="184"/>
      <c r="B66" s="187">
        <v>0</v>
      </c>
      <c r="C66" s="187">
        <v>0</v>
      </c>
      <c r="D66" s="187">
        <v>0</v>
      </c>
      <c r="E66" s="187">
        <v>0</v>
      </c>
      <c r="F66" s="187">
        <v>0</v>
      </c>
      <c r="G66" s="187">
        <v>0</v>
      </c>
    </row>
    <row r="67" spans="1:7" s="180" customFormat="1" x14ac:dyDescent="0.25">
      <c r="A67" s="184"/>
      <c r="B67" s="187">
        <v>0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</row>
    <row r="68" spans="1:7" s="180" customFormat="1" x14ac:dyDescent="0.25">
      <c r="A68" s="184"/>
      <c r="B68" s="187">
        <v>0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</row>
    <row r="69" spans="1:7" s="180" customFormat="1" x14ac:dyDescent="0.25">
      <c r="A69" s="184"/>
      <c r="B69" s="187">
        <v>0</v>
      </c>
      <c r="C69" s="187">
        <v>0</v>
      </c>
      <c r="D69" s="187">
        <v>0</v>
      </c>
      <c r="E69" s="187">
        <v>0</v>
      </c>
      <c r="F69" s="187">
        <v>0</v>
      </c>
      <c r="G69" s="187">
        <v>0</v>
      </c>
    </row>
    <row r="70" spans="1:7" s="180" customFormat="1" x14ac:dyDescent="0.25">
      <c r="A70" s="184"/>
      <c r="B70" s="187">
        <v>0</v>
      </c>
      <c r="C70" s="187">
        <v>0</v>
      </c>
      <c r="D70" s="187">
        <v>0</v>
      </c>
      <c r="E70" s="187">
        <v>0</v>
      </c>
      <c r="F70" s="187">
        <v>0</v>
      </c>
      <c r="G70" s="187">
        <v>0</v>
      </c>
    </row>
    <row r="71" spans="1:7" x14ac:dyDescent="0.25">
      <c r="A71" s="184"/>
      <c r="B71" s="187">
        <v>0</v>
      </c>
      <c r="C71" s="187">
        <v>0</v>
      </c>
      <c r="D71" s="187">
        <v>0</v>
      </c>
      <c r="E71" s="187">
        <v>0</v>
      </c>
      <c r="F71" s="187">
        <v>0</v>
      </c>
      <c r="G71" s="187">
        <v>0</v>
      </c>
    </row>
    <row r="72" spans="1:7" x14ac:dyDescent="0.25">
      <c r="A72" s="184"/>
      <c r="B72" s="187">
        <v>0</v>
      </c>
      <c r="C72" s="187">
        <v>0</v>
      </c>
      <c r="D72" s="187">
        <v>0</v>
      </c>
      <c r="E72" s="187">
        <v>0</v>
      </c>
      <c r="F72" s="187">
        <v>0</v>
      </c>
      <c r="G72" s="187">
        <v>0</v>
      </c>
    </row>
    <row r="73" spans="1:7" x14ac:dyDescent="0.25">
      <c r="A73" s="184"/>
      <c r="B73" s="187">
        <v>0</v>
      </c>
      <c r="C73" s="187">
        <v>0</v>
      </c>
      <c r="D73" s="187">
        <v>0</v>
      </c>
      <c r="E73" s="187">
        <v>0</v>
      </c>
      <c r="F73" s="187">
        <v>0</v>
      </c>
      <c r="G73" s="187">
        <v>0</v>
      </c>
    </row>
    <row r="74" spans="1:7" x14ac:dyDescent="0.25">
      <c r="A74" s="184"/>
      <c r="B74" s="187">
        <v>0</v>
      </c>
      <c r="C74" s="187">
        <v>0</v>
      </c>
      <c r="D74" s="187">
        <v>0</v>
      </c>
      <c r="E74" s="187">
        <v>0</v>
      </c>
      <c r="F74" s="187">
        <v>0</v>
      </c>
      <c r="G74" s="187">
        <v>0</v>
      </c>
    </row>
    <row r="75" spans="1:7" x14ac:dyDescent="0.25">
      <c r="A75" s="184"/>
      <c r="B75" s="187">
        <v>0</v>
      </c>
      <c r="C75" s="187">
        <v>0</v>
      </c>
      <c r="D75" s="187">
        <v>0</v>
      </c>
      <c r="E75" s="187">
        <v>0</v>
      </c>
      <c r="F75" s="187">
        <v>0</v>
      </c>
      <c r="G75" s="187">
        <v>0</v>
      </c>
    </row>
    <row r="76" spans="1:7" x14ac:dyDescent="0.25">
      <c r="A76" s="184"/>
      <c r="B76" s="187">
        <v>0</v>
      </c>
      <c r="C76" s="187">
        <v>0</v>
      </c>
      <c r="D76" s="187">
        <v>0</v>
      </c>
      <c r="E76" s="187">
        <v>0</v>
      </c>
      <c r="F76" s="187">
        <v>0</v>
      </c>
      <c r="G76" s="187">
        <v>0</v>
      </c>
    </row>
    <row r="77" spans="1:7" x14ac:dyDescent="0.25">
      <c r="A77" s="184"/>
      <c r="B77" s="187">
        <v>0</v>
      </c>
      <c r="C77" s="187">
        <v>0</v>
      </c>
      <c r="D77" s="187">
        <v>0</v>
      </c>
      <c r="E77" s="187">
        <v>0</v>
      </c>
      <c r="F77" s="187">
        <v>0</v>
      </c>
      <c r="G77" s="187">
        <v>0</v>
      </c>
    </row>
    <row r="78" spans="1:7" x14ac:dyDescent="0.25">
      <c r="A78" s="32" t="s">
        <v>150</v>
      </c>
      <c r="B78" s="50"/>
      <c r="C78" s="50"/>
      <c r="D78" s="50"/>
      <c r="E78" s="50"/>
      <c r="F78" s="50"/>
      <c r="G78" s="189"/>
    </row>
    <row r="79" spans="1:7" x14ac:dyDescent="0.25">
      <c r="A79" s="3" t="s">
        <v>382</v>
      </c>
      <c r="B79" s="4">
        <f>SUM(B58,B9)</f>
        <v>3685440</v>
      </c>
      <c r="C79" s="4">
        <f t="shared" ref="C79:G79" si="2">SUM(C58,C9)</f>
        <v>484500</v>
      </c>
      <c r="D79" s="4">
        <f t="shared" si="2"/>
        <v>4169940</v>
      </c>
      <c r="E79" s="4">
        <f t="shared" si="2"/>
        <v>1212107.02</v>
      </c>
      <c r="F79" s="4">
        <f t="shared" si="2"/>
        <v>1212107.02</v>
      </c>
      <c r="G79" s="4">
        <f t="shared" si="2"/>
        <v>2957832.98</v>
      </c>
    </row>
    <row r="80" spans="1:7" x14ac:dyDescent="0.25">
      <c r="A80" s="56"/>
      <c r="B80" s="56"/>
      <c r="C80" s="56"/>
      <c r="D80" s="56"/>
      <c r="E80" s="56"/>
      <c r="F80" s="56"/>
      <c r="G80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7:G58 B9:G9 B78:G7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79:G79 B9:G9 B57:G58 B78:F7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73" zoomScaleNormal="73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34" t="s">
        <v>387</v>
      </c>
      <c r="B1" s="235"/>
      <c r="C1" s="235"/>
      <c r="D1" s="235"/>
      <c r="E1" s="235"/>
      <c r="F1" s="235"/>
      <c r="G1" s="235"/>
    </row>
    <row r="2" spans="1:7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388</v>
      </c>
      <c r="B3" s="116"/>
      <c r="C3" s="116"/>
      <c r="D3" s="116"/>
      <c r="E3" s="116"/>
      <c r="F3" s="116"/>
      <c r="G3" s="117"/>
    </row>
    <row r="4" spans="1:7" x14ac:dyDescent="0.25">
      <c r="A4" s="115" t="s">
        <v>389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Marzo de 2024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.75" customHeight="1" x14ac:dyDescent="0.25">
      <c r="A7" s="223" t="s">
        <v>4</v>
      </c>
      <c r="B7" s="231" t="s">
        <v>301</v>
      </c>
      <c r="C7" s="232"/>
      <c r="D7" s="232"/>
      <c r="E7" s="232"/>
      <c r="F7" s="233"/>
      <c r="G7" s="227" t="s">
        <v>390</v>
      </c>
    </row>
    <row r="8" spans="1:7" ht="30" x14ac:dyDescent="0.25">
      <c r="A8" s="224"/>
      <c r="B8" s="26" t="s">
        <v>303</v>
      </c>
      <c r="C8" s="7" t="s">
        <v>391</v>
      </c>
      <c r="D8" s="26" t="s">
        <v>305</v>
      </c>
      <c r="E8" s="26" t="s">
        <v>189</v>
      </c>
      <c r="F8" s="33" t="s">
        <v>206</v>
      </c>
      <c r="G8" s="226"/>
    </row>
    <row r="9" spans="1:7" ht="16.5" customHeight="1" x14ac:dyDescent="0.25">
      <c r="A9" s="27" t="s">
        <v>392</v>
      </c>
      <c r="B9" s="31">
        <f>SUM(B10,B19,B27,B37)</f>
        <v>3685440</v>
      </c>
      <c r="C9" s="31">
        <f t="shared" ref="C9:G9" si="0">SUM(C10,C19,C27,C37)</f>
        <v>484500</v>
      </c>
      <c r="D9" s="31">
        <f t="shared" si="0"/>
        <v>4169940</v>
      </c>
      <c r="E9" s="31">
        <f t="shared" si="0"/>
        <v>1212107.02</v>
      </c>
      <c r="F9" s="31">
        <f t="shared" si="0"/>
        <v>1212107.02</v>
      </c>
      <c r="G9" s="31">
        <f t="shared" si="0"/>
        <v>2957832.98</v>
      </c>
    </row>
    <row r="10" spans="1:7" ht="15" customHeight="1" x14ac:dyDescent="0.25">
      <c r="A10" s="59" t="s">
        <v>393</v>
      </c>
      <c r="B10" s="48">
        <f>SUM(B11:B18)</f>
        <v>0</v>
      </c>
      <c r="C10" s="48">
        <f t="shared" ref="C10:G10" si="1">SUM(C11:C18)</f>
        <v>0</v>
      </c>
      <c r="D10" s="48">
        <f t="shared" si="1"/>
        <v>0</v>
      </c>
      <c r="E10" s="48">
        <f t="shared" si="1"/>
        <v>0</v>
      </c>
      <c r="F10" s="48">
        <f t="shared" si="1"/>
        <v>0</v>
      </c>
      <c r="G10" s="48">
        <f t="shared" si="1"/>
        <v>0</v>
      </c>
    </row>
    <row r="11" spans="1:7" x14ac:dyDescent="0.25">
      <c r="A11" s="78" t="s">
        <v>394</v>
      </c>
      <c r="B11" s="211">
        <v>0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</row>
    <row r="12" spans="1:7" x14ac:dyDescent="0.25">
      <c r="A12" s="78" t="s">
        <v>395</v>
      </c>
      <c r="B12" s="211">
        <v>0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</row>
    <row r="13" spans="1:7" x14ac:dyDescent="0.25">
      <c r="A13" s="78" t="s">
        <v>396</v>
      </c>
      <c r="B13" s="211">
        <v>0</v>
      </c>
      <c r="C13" s="211">
        <v>0</v>
      </c>
      <c r="D13" s="211">
        <v>0</v>
      </c>
      <c r="E13" s="211">
        <v>0</v>
      </c>
      <c r="F13" s="211">
        <v>0</v>
      </c>
      <c r="G13" s="211">
        <v>0</v>
      </c>
    </row>
    <row r="14" spans="1:7" x14ac:dyDescent="0.25">
      <c r="A14" s="78" t="s">
        <v>397</v>
      </c>
      <c r="B14" s="211">
        <v>0</v>
      </c>
      <c r="C14" s="211">
        <v>0</v>
      </c>
      <c r="D14" s="211">
        <v>0</v>
      </c>
      <c r="E14" s="211">
        <v>0</v>
      </c>
      <c r="F14" s="211">
        <v>0</v>
      </c>
      <c r="G14" s="211">
        <v>0</v>
      </c>
    </row>
    <row r="15" spans="1:7" x14ac:dyDescent="0.25">
      <c r="A15" s="78" t="s">
        <v>398</v>
      </c>
      <c r="B15" s="211">
        <v>0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</row>
    <row r="16" spans="1:7" x14ac:dyDescent="0.25">
      <c r="A16" s="78" t="s">
        <v>399</v>
      </c>
      <c r="B16" s="211">
        <v>0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</row>
    <row r="17" spans="1:7" x14ac:dyDescent="0.25">
      <c r="A17" s="78" t="s">
        <v>400</v>
      </c>
      <c r="B17" s="211">
        <v>0</v>
      </c>
      <c r="C17" s="211">
        <v>0</v>
      </c>
      <c r="D17" s="211">
        <v>0</v>
      </c>
      <c r="E17" s="211">
        <v>0</v>
      </c>
      <c r="F17" s="211">
        <v>0</v>
      </c>
      <c r="G17" s="211">
        <v>0</v>
      </c>
    </row>
    <row r="18" spans="1:7" x14ac:dyDescent="0.25">
      <c r="A18" s="78" t="s">
        <v>401</v>
      </c>
      <c r="B18" s="211">
        <v>0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</row>
    <row r="19" spans="1:7" x14ac:dyDescent="0.25">
      <c r="A19" s="59" t="s">
        <v>402</v>
      </c>
      <c r="B19" s="48">
        <f>SUM(B20:B26)</f>
        <v>3685440</v>
      </c>
      <c r="C19" s="48">
        <f t="shared" ref="C19:G19" si="2">SUM(C20:C26)</f>
        <v>484500</v>
      </c>
      <c r="D19" s="48">
        <f t="shared" si="2"/>
        <v>4169940</v>
      </c>
      <c r="E19" s="48">
        <f t="shared" si="2"/>
        <v>1212107.02</v>
      </c>
      <c r="F19" s="48">
        <f t="shared" si="2"/>
        <v>1212107.02</v>
      </c>
      <c r="G19" s="48">
        <f t="shared" si="2"/>
        <v>2957832.98</v>
      </c>
    </row>
    <row r="20" spans="1:7" x14ac:dyDescent="0.25">
      <c r="A20" s="78" t="s">
        <v>403</v>
      </c>
      <c r="B20" s="211">
        <v>0</v>
      </c>
      <c r="C20" s="211">
        <v>0</v>
      </c>
      <c r="D20" s="190">
        <v>0</v>
      </c>
      <c r="E20" s="211">
        <v>0</v>
      </c>
      <c r="F20" s="211">
        <v>0</v>
      </c>
      <c r="G20" s="190">
        <v>0</v>
      </c>
    </row>
    <row r="21" spans="1:7" x14ac:dyDescent="0.25">
      <c r="A21" s="78" t="s">
        <v>404</v>
      </c>
      <c r="B21" s="211">
        <v>0</v>
      </c>
      <c r="C21" s="211">
        <v>0</v>
      </c>
      <c r="D21" s="190">
        <v>0</v>
      </c>
      <c r="E21" s="211">
        <v>0</v>
      </c>
      <c r="F21" s="211">
        <v>0</v>
      </c>
      <c r="G21" s="190">
        <v>0</v>
      </c>
    </row>
    <row r="22" spans="1:7" x14ac:dyDescent="0.25">
      <c r="A22" s="78" t="s">
        <v>405</v>
      </c>
      <c r="B22" s="211">
        <v>0</v>
      </c>
      <c r="C22" s="211">
        <v>0</v>
      </c>
      <c r="D22" s="190">
        <v>0</v>
      </c>
      <c r="E22" s="211">
        <v>0</v>
      </c>
      <c r="F22" s="211">
        <v>0</v>
      </c>
      <c r="G22" s="190">
        <v>0</v>
      </c>
    </row>
    <row r="23" spans="1:7" x14ac:dyDescent="0.25">
      <c r="A23" s="78" t="s">
        <v>406</v>
      </c>
      <c r="B23" s="212">
        <v>3685440</v>
      </c>
      <c r="C23" s="212">
        <v>484500</v>
      </c>
      <c r="D23" s="190">
        <v>4169940</v>
      </c>
      <c r="E23" s="212">
        <v>1212107.02</v>
      </c>
      <c r="F23" s="212">
        <v>1212107.02</v>
      </c>
      <c r="G23" s="190">
        <v>2957832.98</v>
      </c>
    </row>
    <row r="24" spans="1:7" x14ac:dyDescent="0.25">
      <c r="A24" s="78" t="s">
        <v>407</v>
      </c>
      <c r="B24" s="211">
        <v>0</v>
      </c>
      <c r="C24" s="211">
        <v>0</v>
      </c>
      <c r="D24" s="190">
        <v>0</v>
      </c>
      <c r="E24" s="211">
        <v>0</v>
      </c>
      <c r="F24" s="211">
        <v>0</v>
      </c>
      <c r="G24" s="190">
        <v>0</v>
      </c>
    </row>
    <row r="25" spans="1:7" x14ac:dyDescent="0.25">
      <c r="A25" s="78" t="s">
        <v>408</v>
      </c>
      <c r="B25" s="211">
        <v>0</v>
      </c>
      <c r="C25" s="211">
        <v>0</v>
      </c>
      <c r="D25" s="190">
        <v>0</v>
      </c>
      <c r="E25" s="211">
        <v>0</v>
      </c>
      <c r="F25" s="211">
        <v>0</v>
      </c>
      <c r="G25" s="190">
        <v>0</v>
      </c>
    </row>
    <row r="26" spans="1:7" x14ac:dyDescent="0.25">
      <c r="A26" s="78" t="s">
        <v>409</v>
      </c>
      <c r="B26" s="211">
        <v>0</v>
      </c>
      <c r="C26" s="211">
        <v>0</v>
      </c>
      <c r="D26" s="190">
        <v>0</v>
      </c>
      <c r="E26" s="211">
        <v>0</v>
      </c>
      <c r="F26" s="211">
        <v>0</v>
      </c>
      <c r="G26" s="190">
        <v>0</v>
      </c>
    </row>
    <row r="27" spans="1:7" x14ac:dyDescent="0.25">
      <c r="A27" s="59" t="s">
        <v>410</v>
      </c>
      <c r="B27" s="48">
        <f>SUM(B28:B36)</f>
        <v>0</v>
      </c>
      <c r="C27" s="48">
        <f t="shared" ref="C27:G27" si="3">SUM(C28:C36)</f>
        <v>0</v>
      </c>
      <c r="D27" s="48">
        <f t="shared" si="3"/>
        <v>0</v>
      </c>
      <c r="E27" s="48">
        <f t="shared" si="3"/>
        <v>0</v>
      </c>
      <c r="F27" s="48">
        <f t="shared" si="3"/>
        <v>0</v>
      </c>
      <c r="G27" s="48">
        <f t="shared" si="3"/>
        <v>0</v>
      </c>
    </row>
    <row r="28" spans="1:7" x14ac:dyDescent="0.25">
      <c r="A28" s="81" t="s">
        <v>411</v>
      </c>
      <c r="B28" s="192">
        <v>0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</row>
    <row r="29" spans="1:7" x14ac:dyDescent="0.25">
      <c r="A29" s="78" t="s">
        <v>412</v>
      </c>
      <c r="B29" s="192">
        <v>0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</row>
    <row r="30" spans="1:7" x14ac:dyDescent="0.25">
      <c r="A30" s="78" t="s">
        <v>413</v>
      </c>
      <c r="B30" s="19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</row>
    <row r="31" spans="1:7" x14ac:dyDescent="0.25">
      <c r="A31" s="78" t="s">
        <v>414</v>
      </c>
      <c r="B31" s="191">
        <v>0</v>
      </c>
      <c r="C31" s="201">
        <v>0</v>
      </c>
      <c r="D31" s="201">
        <v>0</v>
      </c>
      <c r="E31" s="201">
        <v>0</v>
      </c>
      <c r="F31" s="201">
        <v>0</v>
      </c>
      <c r="G31" s="201">
        <v>0</v>
      </c>
    </row>
    <row r="32" spans="1:7" x14ac:dyDescent="0.25">
      <c r="A32" s="78" t="s">
        <v>415</v>
      </c>
      <c r="B32" s="192">
        <v>0</v>
      </c>
      <c r="C32" s="202">
        <v>0</v>
      </c>
      <c r="D32" s="202">
        <v>0</v>
      </c>
      <c r="E32" s="202">
        <v>0</v>
      </c>
      <c r="F32" s="202">
        <v>0</v>
      </c>
      <c r="G32" s="202">
        <v>0</v>
      </c>
    </row>
    <row r="33" spans="1:7" ht="14.45" customHeight="1" x14ac:dyDescent="0.25">
      <c r="A33" s="78" t="s">
        <v>416</v>
      </c>
      <c r="B33" s="191">
        <v>0</v>
      </c>
      <c r="C33" s="201">
        <v>0</v>
      </c>
      <c r="D33" s="201">
        <v>0</v>
      </c>
      <c r="E33" s="201">
        <v>0</v>
      </c>
      <c r="F33" s="201">
        <v>0</v>
      </c>
      <c r="G33" s="201">
        <v>0</v>
      </c>
    </row>
    <row r="34" spans="1:7" ht="14.45" customHeight="1" x14ac:dyDescent="0.25">
      <c r="A34" s="78" t="s">
        <v>417</v>
      </c>
      <c r="B34" s="192">
        <v>0</v>
      </c>
      <c r="C34" s="202">
        <v>0</v>
      </c>
      <c r="D34" s="202">
        <v>0</v>
      </c>
      <c r="E34" s="202">
        <v>0</v>
      </c>
      <c r="F34" s="202">
        <v>0</v>
      </c>
      <c r="G34" s="202">
        <v>0</v>
      </c>
    </row>
    <row r="35" spans="1:7" ht="14.45" customHeight="1" x14ac:dyDescent="0.25">
      <c r="A35" s="78" t="s">
        <v>418</v>
      </c>
      <c r="B35" s="191">
        <v>0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</row>
    <row r="36" spans="1:7" ht="14.45" customHeight="1" x14ac:dyDescent="0.25">
      <c r="A36" s="78" t="s">
        <v>419</v>
      </c>
      <c r="B36" s="191">
        <v>0</v>
      </c>
      <c r="C36" s="201">
        <v>0</v>
      </c>
      <c r="D36" s="201">
        <v>0</v>
      </c>
      <c r="E36" s="201">
        <v>0</v>
      </c>
      <c r="F36" s="201">
        <v>0</v>
      </c>
      <c r="G36" s="201">
        <v>0</v>
      </c>
    </row>
    <row r="37" spans="1:7" ht="14.45" customHeight="1" x14ac:dyDescent="0.25">
      <c r="A37" s="60" t="s">
        <v>420</v>
      </c>
      <c r="B37" s="48">
        <f>SUM(B38:B41)</f>
        <v>0</v>
      </c>
      <c r="C37" s="48">
        <f t="shared" ref="C37:G37" si="4">SUM(C38:C41)</f>
        <v>0</v>
      </c>
      <c r="D37" s="48">
        <f t="shared" si="4"/>
        <v>0</v>
      </c>
      <c r="E37" s="48">
        <f t="shared" si="4"/>
        <v>0</v>
      </c>
      <c r="F37" s="48">
        <f t="shared" si="4"/>
        <v>0</v>
      </c>
      <c r="G37" s="48">
        <f t="shared" si="4"/>
        <v>0</v>
      </c>
    </row>
    <row r="38" spans="1:7" x14ac:dyDescent="0.25">
      <c r="A38" s="81" t="s">
        <v>421</v>
      </c>
      <c r="B38" s="193">
        <v>0</v>
      </c>
      <c r="C38" s="201">
        <v>0</v>
      </c>
      <c r="D38" s="201">
        <v>0</v>
      </c>
      <c r="E38" s="201">
        <v>0</v>
      </c>
      <c r="F38" s="201">
        <v>0</v>
      </c>
      <c r="G38" s="193">
        <v>0</v>
      </c>
    </row>
    <row r="39" spans="1:7" ht="30" x14ac:dyDescent="0.25">
      <c r="A39" s="81" t="s">
        <v>422</v>
      </c>
      <c r="B39" s="194">
        <v>0</v>
      </c>
      <c r="C39" s="202">
        <v>0</v>
      </c>
      <c r="D39" s="202">
        <v>0</v>
      </c>
      <c r="E39" s="202">
        <v>0</v>
      </c>
      <c r="F39" s="202">
        <v>0</v>
      </c>
      <c r="G39" s="193">
        <v>0</v>
      </c>
    </row>
    <row r="40" spans="1:7" x14ac:dyDescent="0.25">
      <c r="A40" s="81" t="s">
        <v>423</v>
      </c>
      <c r="B40" s="193">
        <v>0</v>
      </c>
      <c r="C40" s="201">
        <v>0</v>
      </c>
      <c r="D40" s="201">
        <v>0</v>
      </c>
      <c r="E40" s="201">
        <v>0</v>
      </c>
      <c r="F40" s="201">
        <v>0</v>
      </c>
      <c r="G40" s="193">
        <v>0</v>
      </c>
    </row>
    <row r="41" spans="1:7" x14ac:dyDescent="0.25">
      <c r="A41" s="81" t="s">
        <v>424</v>
      </c>
      <c r="B41" s="193">
        <v>0</v>
      </c>
      <c r="C41" s="201">
        <v>0</v>
      </c>
      <c r="D41" s="201">
        <v>0</v>
      </c>
      <c r="E41" s="201">
        <v>0</v>
      </c>
      <c r="F41" s="201">
        <v>0</v>
      </c>
      <c r="G41" s="193">
        <v>0</v>
      </c>
    </row>
    <row r="42" spans="1:7" x14ac:dyDescent="0.25">
      <c r="A42" s="81"/>
      <c r="B42" s="54"/>
      <c r="C42" s="54"/>
      <c r="D42" s="54"/>
      <c r="E42" s="54"/>
      <c r="F42" s="54"/>
      <c r="G42" s="54"/>
    </row>
    <row r="43" spans="1:7" x14ac:dyDescent="0.25">
      <c r="A43" s="3" t="s">
        <v>425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59" t="s">
        <v>393</v>
      </c>
      <c r="B44" s="48">
        <f>SUM(B45:B52)</f>
        <v>0</v>
      </c>
      <c r="C44" s="48">
        <f t="shared" ref="C44:G44" si="6">SUM(C45:C52)</f>
        <v>0</v>
      </c>
      <c r="D44" s="48">
        <f t="shared" si="6"/>
        <v>0</v>
      </c>
      <c r="E44" s="48">
        <f t="shared" si="6"/>
        <v>0</v>
      </c>
      <c r="F44" s="48">
        <f t="shared" si="6"/>
        <v>0</v>
      </c>
      <c r="G44" s="48">
        <f t="shared" si="6"/>
        <v>0</v>
      </c>
    </row>
    <row r="45" spans="1:7" x14ac:dyDescent="0.25">
      <c r="A45" s="81" t="s">
        <v>394</v>
      </c>
      <c r="B45" s="195">
        <v>0</v>
      </c>
      <c r="C45" s="201">
        <v>0</v>
      </c>
      <c r="D45" s="201">
        <v>0</v>
      </c>
      <c r="E45" s="201">
        <v>0</v>
      </c>
      <c r="F45" s="201">
        <v>0</v>
      </c>
      <c r="G45" s="201">
        <v>0</v>
      </c>
    </row>
    <row r="46" spans="1:7" x14ac:dyDescent="0.25">
      <c r="A46" s="81" t="s">
        <v>395</v>
      </c>
      <c r="B46" s="195">
        <v>0</v>
      </c>
      <c r="C46" s="201">
        <v>0</v>
      </c>
      <c r="D46" s="201">
        <v>0</v>
      </c>
      <c r="E46" s="201">
        <v>0</v>
      </c>
      <c r="F46" s="201">
        <v>0</v>
      </c>
      <c r="G46" s="201">
        <v>0</v>
      </c>
    </row>
    <row r="47" spans="1:7" x14ac:dyDescent="0.25">
      <c r="A47" s="81" t="s">
        <v>396</v>
      </c>
      <c r="B47" s="196">
        <v>0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</row>
    <row r="48" spans="1:7" x14ac:dyDescent="0.25">
      <c r="A48" s="81" t="s">
        <v>397</v>
      </c>
      <c r="B48" s="195">
        <v>0</v>
      </c>
      <c r="C48" s="201">
        <v>0</v>
      </c>
      <c r="D48" s="201">
        <v>0</v>
      </c>
      <c r="E48" s="201">
        <v>0</v>
      </c>
      <c r="F48" s="201">
        <v>0</v>
      </c>
      <c r="G48" s="201">
        <v>0</v>
      </c>
    </row>
    <row r="49" spans="1:7" x14ac:dyDescent="0.25">
      <c r="A49" s="81" t="s">
        <v>398</v>
      </c>
      <c r="B49" s="196">
        <v>0</v>
      </c>
      <c r="C49" s="202">
        <v>0</v>
      </c>
      <c r="D49" s="202">
        <v>0</v>
      </c>
      <c r="E49" s="202">
        <v>0</v>
      </c>
      <c r="F49" s="202">
        <v>0</v>
      </c>
      <c r="G49" s="202">
        <v>0</v>
      </c>
    </row>
    <row r="50" spans="1:7" x14ac:dyDescent="0.25">
      <c r="A50" s="81" t="s">
        <v>399</v>
      </c>
      <c r="B50" s="195">
        <v>0</v>
      </c>
      <c r="C50" s="201">
        <v>0</v>
      </c>
      <c r="D50" s="201">
        <v>0</v>
      </c>
      <c r="E50" s="201">
        <v>0</v>
      </c>
      <c r="F50" s="201">
        <v>0</v>
      </c>
      <c r="G50" s="201">
        <v>0</v>
      </c>
    </row>
    <row r="51" spans="1:7" x14ac:dyDescent="0.25">
      <c r="A51" s="81" t="s">
        <v>400</v>
      </c>
      <c r="B51" s="196">
        <v>0</v>
      </c>
      <c r="C51" s="202">
        <v>0</v>
      </c>
      <c r="D51" s="202">
        <v>0</v>
      </c>
      <c r="E51" s="202">
        <v>0</v>
      </c>
      <c r="F51" s="202">
        <v>0</v>
      </c>
      <c r="G51" s="202">
        <v>0</v>
      </c>
    </row>
    <row r="52" spans="1:7" x14ac:dyDescent="0.25">
      <c r="A52" s="81" t="s">
        <v>401</v>
      </c>
      <c r="B52" s="195">
        <v>0</v>
      </c>
      <c r="C52" s="201">
        <v>0</v>
      </c>
      <c r="D52" s="201">
        <v>0</v>
      </c>
      <c r="E52" s="201">
        <v>0</v>
      </c>
      <c r="F52" s="201">
        <v>0</v>
      </c>
      <c r="G52" s="201">
        <v>0</v>
      </c>
    </row>
    <row r="53" spans="1:7" x14ac:dyDescent="0.25">
      <c r="A53" s="59" t="s">
        <v>402</v>
      </c>
      <c r="B53" s="48">
        <f>SUM(B54:B60)</f>
        <v>0</v>
      </c>
      <c r="C53" s="48">
        <f t="shared" ref="C53:G53" si="7">SUM(C54:C60)</f>
        <v>0</v>
      </c>
      <c r="D53" s="48">
        <f t="shared" si="7"/>
        <v>0</v>
      </c>
      <c r="E53" s="48">
        <f t="shared" si="7"/>
        <v>0</v>
      </c>
      <c r="F53" s="48">
        <f t="shared" si="7"/>
        <v>0</v>
      </c>
      <c r="G53" s="48">
        <f t="shared" si="7"/>
        <v>0</v>
      </c>
    </row>
    <row r="54" spans="1:7" x14ac:dyDescent="0.25">
      <c r="A54" s="81" t="s">
        <v>403</v>
      </c>
      <c r="B54" s="198">
        <v>0</v>
      </c>
      <c r="C54" s="202">
        <v>0</v>
      </c>
      <c r="D54" s="202">
        <v>0</v>
      </c>
      <c r="E54" s="202">
        <v>0</v>
      </c>
      <c r="F54" s="202">
        <v>0</v>
      </c>
      <c r="G54" s="202">
        <v>0</v>
      </c>
    </row>
    <row r="55" spans="1:7" x14ac:dyDescent="0.25">
      <c r="A55" s="81" t="s">
        <v>404</v>
      </c>
      <c r="B55" s="198">
        <v>0</v>
      </c>
      <c r="C55" s="202">
        <v>0</v>
      </c>
      <c r="D55" s="202">
        <v>0</v>
      </c>
      <c r="E55" s="202">
        <v>0</v>
      </c>
      <c r="F55" s="202">
        <v>0</v>
      </c>
      <c r="G55" s="202">
        <v>0</v>
      </c>
    </row>
    <row r="56" spans="1:7" x14ac:dyDescent="0.25">
      <c r="A56" s="81" t="s">
        <v>405</v>
      </c>
      <c r="B56" s="197">
        <v>0</v>
      </c>
      <c r="C56" s="201">
        <v>0</v>
      </c>
      <c r="D56" s="201">
        <v>0</v>
      </c>
      <c r="E56" s="201">
        <v>0</v>
      </c>
      <c r="F56" s="201">
        <v>0</v>
      </c>
      <c r="G56" s="201">
        <v>0</v>
      </c>
    </row>
    <row r="57" spans="1:7" x14ac:dyDescent="0.25">
      <c r="A57" s="82" t="s">
        <v>406</v>
      </c>
      <c r="B57" s="198">
        <v>0</v>
      </c>
      <c r="C57" s="202">
        <v>0</v>
      </c>
      <c r="D57" s="202">
        <v>0</v>
      </c>
      <c r="E57" s="202">
        <v>0</v>
      </c>
      <c r="F57" s="202">
        <v>0</v>
      </c>
      <c r="G57" s="202">
        <v>0</v>
      </c>
    </row>
    <row r="58" spans="1:7" x14ac:dyDescent="0.25">
      <c r="A58" s="81" t="s">
        <v>407</v>
      </c>
      <c r="B58" s="197">
        <v>0</v>
      </c>
      <c r="C58" s="201">
        <v>0</v>
      </c>
      <c r="D58" s="201">
        <v>0</v>
      </c>
      <c r="E58" s="201">
        <v>0</v>
      </c>
      <c r="F58" s="201">
        <v>0</v>
      </c>
      <c r="G58" s="201">
        <v>0</v>
      </c>
    </row>
    <row r="59" spans="1:7" x14ac:dyDescent="0.25">
      <c r="A59" s="81" t="s">
        <v>408</v>
      </c>
      <c r="B59" s="198">
        <v>0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</row>
    <row r="60" spans="1:7" x14ac:dyDescent="0.25">
      <c r="A60" s="81" t="s">
        <v>409</v>
      </c>
      <c r="B60" s="197">
        <v>0</v>
      </c>
      <c r="C60" s="201">
        <v>0</v>
      </c>
      <c r="D60" s="201">
        <v>0</v>
      </c>
      <c r="E60" s="201">
        <v>0</v>
      </c>
      <c r="F60" s="201">
        <v>0</v>
      </c>
      <c r="G60" s="201">
        <v>0</v>
      </c>
    </row>
    <row r="61" spans="1:7" x14ac:dyDescent="0.25">
      <c r="A61" s="59" t="s">
        <v>410</v>
      </c>
      <c r="B61" s="48">
        <f>SUM(B62:B70)</f>
        <v>0</v>
      </c>
      <c r="C61" s="48">
        <f t="shared" ref="C61:G61" si="8">SUM(C62:C70)</f>
        <v>0</v>
      </c>
      <c r="D61" s="48">
        <f t="shared" si="8"/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</row>
    <row r="62" spans="1:7" x14ac:dyDescent="0.25">
      <c r="A62" s="81" t="s">
        <v>411</v>
      </c>
      <c r="B62" s="199">
        <v>0</v>
      </c>
      <c r="C62" s="201">
        <v>0</v>
      </c>
      <c r="D62" s="201">
        <v>0</v>
      </c>
      <c r="E62" s="201">
        <v>0</v>
      </c>
      <c r="F62" s="201">
        <v>0</v>
      </c>
      <c r="G62" s="201">
        <v>0</v>
      </c>
    </row>
    <row r="63" spans="1:7" x14ac:dyDescent="0.25">
      <c r="A63" s="81" t="s">
        <v>412</v>
      </c>
      <c r="B63" s="200">
        <v>0</v>
      </c>
      <c r="C63" s="202">
        <v>0</v>
      </c>
      <c r="D63" s="202">
        <v>0</v>
      </c>
      <c r="E63" s="202">
        <v>0</v>
      </c>
      <c r="F63" s="202">
        <v>0</v>
      </c>
      <c r="G63" s="202">
        <v>0</v>
      </c>
    </row>
    <row r="64" spans="1:7" x14ac:dyDescent="0.25">
      <c r="A64" s="81" t="s">
        <v>413</v>
      </c>
      <c r="B64" s="199">
        <v>0</v>
      </c>
      <c r="C64" s="201">
        <v>0</v>
      </c>
      <c r="D64" s="201">
        <v>0</v>
      </c>
      <c r="E64" s="201">
        <v>0</v>
      </c>
      <c r="F64" s="201">
        <v>0</v>
      </c>
      <c r="G64" s="201">
        <v>0</v>
      </c>
    </row>
    <row r="65" spans="1:7" x14ac:dyDescent="0.25">
      <c r="A65" s="81" t="s">
        <v>414</v>
      </c>
      <c r="B65" s="199">
        <v>0</v>
      </c>
      <c r="C65" s="201">
        <v>0</v>
      </c>
      <c r="D65" s="201">
        <v>0</v>
      </c>
      <c r="E65" s="201">
        <v>0</v>
      </c>
      <c r="F65" s="201">
        <v>0</v>
      </c>
      <c r="G65" s="201">
        <v>0</v>
      </c>
    </row>
    <row r="66" spans="1:7" x14ac:dyDescent="0.25">
      <c r="A66" s="81" t="s">
        <v>415</v>
      </c>
      <c r="B66" s="200">
        <v>0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</row>
    <row r="67" spans="1:7" x14ac:dyDescent="0.25">
      <c r="A67" s="81" t="s">
        <v>416</v>
      </c>
      <c r="B67" s="199">
        <v>0</v>
      </c>
      <c r="C67" s="201">
        <v>0</v>
      </c>
      <c r="D67" s="201">
        <v>0</v>
      </c>
      <c r="E67" s="201">
        <v>0</v>
      </c>
      <c r="F67" s="201">
        <v>0</v>
      </c>
      <c r="G67" s="201">
        <v>0</v>
      </c>
    </row>
    <row r="68" spans="1:7" x14ac:dyDescent="0.25">
      <c r="A68" s="81" t="s">
        <v>417</v>
      </c>
      <c r="B68" s="200">
        <v>0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</row>
    <row r="69" spans="1:7" x14ac:dyDescent="0.25">
      <c r="A69" s="81" t="s">
        <v>418</v>
      </c>
      <c r="B69" s="199">
        <v>0</v>
      </c>
      <c r="C69" s="201">
        <v>0</v>
      </c>
      <c r="D69" s="201">
        <v>0</v>
      </c>
      <c r="E69" s="201">
        <v>0</v>
      </c>
      <c r="F69" s="201">
        <v>0</v>
      </c>
      <c r="G69" s="201">
        <v>0</v>
      </c>
    </row>
    <row r="70" spans="1:7" x14ac:dyDescent="0.25">
      <c r="A70" s="81" t="s">
        <v>419</v>
      </c>
      <c r="B70" s="199">
        <v>0</v>
      </c>
      <c r="C70" s="201">
        <v>0</v>
      </c>
      <c r="D70" s="201">
        <v>0</v>
      </c>
      <c r="E70" s="201">
        <v>0</v>
      </c>
      <c r="F70" s="201">
        <v>0</v>
      </c>
      <c r="G70" s="201">
        <v>0</v>
      </c>
    </row>
    <row r="71" spans="1:7" x14ac:dyDescent="0.25">
      <c r="A71" s="60" t="s">
        <v>420</v>
      </c>
      <c r="B71" s="48">
        <f>SUM(B72:B75)</f>
        <v>0</v>
      </c>
      <c r="C71" s="48">
        <f t="shared" ref="C71:G71" si="9">SUM(C72:C75)</f>
        <v>0</v>
      </c>
      <c r="D71" s="48">
        <f t="shared" si="9"/>
        <v>0</v>
      </c>
      <c r="E71" s="48">
        <f t="shared" si="9"/>
        <v>0</v>
      </c>
      <c r="F71" s="48">
        <f t="shared" si="9"/>
        <v>0</v>
      </c>
      <c r="G71" s="48">
        <f t="shared" si="9"/>
        <v>0</v>
      </c>
    </row>
    <row r="72" spans="1:7" x14ac:dyDescent="0.25">
      <c r="A72" s="81" t="s">
        <v>421</v>
      </c>
      <c r="B72" s="202">
        <v>0</v>
      </c>
      <c r="C72" s="202">
        <v>0</v>
      </c>
      <c r="D72" s="202">
        <v>0</v>
      </c>
      <c r="E72" s="202">
        <v>0</v>
      </c>
      <c r="F72" s="202">
        <v>0</v>
      </c>
      <c r="G72" s="201">
        <v>0</v>
      </c>
    </row>
    <row r="73" spans="1:7" ht="30" x14ac:dyDescent="0.25">
      <c r="A73" s="81" t="s">
        <v>422</v>
      </c>
      <c r="B73" s="201">
        <v>0</v>
      </c>
      <c r="C73" s="201">
        <v>0</v>
      </c>
      <c r="D73" s="201">
        <v>0</v>
      </c>
      <c r="E73" s="201">
        <v>0</v>
      </c>
      <c r="F73" s="201">
        <v>0</v>
      </c>
      <c r="G73" s="201">
        <v>0</v>
      </c>
    </row>
    <row r="74" spans="1:7" x14ac:dyDescent="0.25">
      <c r="A74" s="81" t="s">
        <v>423</v>
      </c>
      <c r="B74" s="201">
        <v>0</v>
      </c>
      <c r="C74" s="201">
        <v>0</v>
      </c>
      <c r="D74" s="201">
        <v>0</v>
      </c>
      <c r="E74" s="201">
        <v>0</v>
      </c>
      <c r="F74" s="201">
        <v>0</v>
      </c>
      <c r="G74" s="201">
        <v>0</v>
      </c>
    </row>
    <row r="75" spans="1:7" x14ac:dyDescent="0.25">
      <c r="A75" s="81" t="s">
        <v>424</v>
      </c>
      <c r="B75" s="201">
        <v>0</v>
      </c>
      <c r="C75" s="201">
        <v>0</v>
      </c>
      <c r="D75" s="201">
        <v>0</v>
      </c>
      <c r="E75" s="201">
        <v>0</v>
      </c>
      <c r="F75" s="201">
        <v>0</v>
      </c>
      <c r="G75" s="201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382</v>
      </c>
      <c r="B77" s="4">
        <f>B43+B9</f>
        <v>3685440</v>
      </c>
      <c r="C77" s="4">
        <f t="shared" ref="C77:G77" si="10">C43+C9</f>
        <v>484500</v>
      </c>
      <c r="D77" s="4">
        <f t="shared" si="10"/>
        <v>4169940</v>
      </c>
      <c r="E77" s="4">
        <f t="shared" si="10"/>
        <v>1212107.02</v>
      </c>
      <c r="F77" s="4">
        <f t="shared" si="10"/>
        <v>1212107.02</v>
      </c>
      <c r="G77" s="4">
        <f t="shared" si="10"/>
        <v>2957832.98</v>
      </c>
    </row>
    <row r="78" spans="1:7" x14ac:dyDescent="0.25">
      <c r="A78" s="56"/>
      <c r="B78" s="83"/>
      <c r="C78" s="83"/>
      <c r="D78" s="83"/>
      <c r="E78" s="83"/>
      <c r="F78" s="83"/>
      <c r="G78" s="8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9:C18 B61:G61 B9:B10 B37:G37 B19:G19 B27:G27 B53:G53 F11:F18 B71:G71 B76:G77 D9:G10 C20:G26 G38:G41 B43:G44 G72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B19:G19 B27:G27 B42:G44 C37:G37 B53:G53 B61:G61 B71:G71 B7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110" zoomScaleNormal="110" workbookViewId="0">
      <selection sqref="A1:G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28" t="s">
        <v>426</v>
      </c>
      <c r="B1" s="221"/>
      <c r="C1" s="221"/>
      <c r="D1" s="221"/>
      <c r="E1" s="221"/>
      <c r="F1" s="221"/>
      <c r="G1" s="222"/>
    </row>
    <row r="2" spans="1:7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299</v>
      </c>
      <c r="B3" s="116"/>
      <c r="C3" s="116"/>
      <c r="D3" s="116"/>
      <c r="E3" s="116"/>
      <c r="F3" s="116"/>
      <c r="G3" s="117"/>
    </row>
    <row r="4" spans="1:7" x14ac:dyDescent="0.25">
      <c r="A4" s="115" t="s">
        <v>427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Marzo de 2024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x14ac:dyDescent="0.25">
      <c r="A7" s="223" t="s">
        <v>428</v>
      </c>
      <c r="B7" s="226" t="s">
        <v>301</v>
      </c>
      <c r="C7" s="226"/>
      <c r="D7" s="226"/>
      <c r="E7" s="226"/>
      <c r="F7" s="226"/>
      <c r="G7" s="226" t="s">
        <v>302</v>
      </c>
    </row>
    <row r="8" spans="1:7" ht="30" x14ac:dyDescent="0.25">
      <c r="A8" s="224"/>
      <c r="B8" s="7" t="s">
        <v>303</v>
      </c>
      <c r="C8" s="34" t="s">
        <v>391</v>
      </c>
      <c r="D8" s="34" t="s">
        <v>234</v>
      </c>
      <c r="E8" s="34" t="s">
        <v>189</v>
      </c>
      <c r="F8" s="34" t="s">
        <v>206</v>
      </c>
      <c r="G8" s="236"/>
    </row>
    <row r="9" spans="1:7" ht="15.75" customHeight="1" x14ac:dyDescent="0.25">
      <c r="A9" s="27" t="s">
        <v>429</v>
      </c>
      <c r="B9" s="121">
        <f>SUM(B10,B11,B12,B15,B16,B19)</f>
        <v>2709794</v>
      </c>
      <c r="C9" s="121">
        <f t="shared" ref="C9:G9" si="0">SUM(C10,C11,C12,C15,C16,C19)</f>
        <v>0</v>
      </c>
      <c r="D9" s="121">
        <f t="shared" si="0"/>
        <v>2709794</v>
      </c>
      <c r="E9" s="121">
        <f t="shared" si="0"/>
        <v>533793</v>
      </c>
      <c r="F9" s="121">
        <f t="shared" si="0"/>
        <v>533793</v>
      </c>
      <c r="G9" s="121">
        <f t="shared" si="0"/>
        <v>2176001</v>
      </c>
    </row>
    <row r="10" spans="1:7" x14ac:dyDescent="0.25">
      <c r="A10" s="59" t="s">
        <v>430</v>
      </c>
      <c r="B10" s="204">
        <v>2709794</v>
      </c>
      <c r="C10" s="204">
        <v>0</v>
      </c>
      <c r="D10" s="203">
        <v>2709794</v>
      </c>
      <c r="E10" s="204">
        <v>533793</v>
      </c>
      <c r="F10" s="204">
        <v>533793</v>
      </c>
      <c r="G10" s="203">
        <v>2176001</v>
      </c>
    </row>
    <row r="11" spans="1:7" ht="15.75" customHeight="1" x14ac:dyDescent="0.25">
      <c r="A11" s="59" t="s">
        <v>431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 t="shared" ref="G11:G19" si="1">D11-E11</f>
        <v>0</v>
      </c>
    </row>
    <row r="12" spans="1:7" x14ac:dyDescent="0.25">
      <c r="A12" s="59" t="s">
        <v>432</v>
      </c>
      <c r="B12" s="77">
        <f>B13+B14</f>
        <v>0</v>
      </c>
      <c r="C12" s="77">
        <f t="shared" ref="C12:G12" si="2">C13+C14</f>
        <v>0</v>
      </c>
      <c r="D12" s="77">
        <f t="shared" si="2"/>
        <v>0</v>
      </c>
      <c r="E12" s="77">
        <f t="shared" si="2"/>
        <v>0</v>
      </c>
      <c r="F12" s="77">
        <f t="shared" si="2"/>
        <v>0</v>
      </c>
      <c r="G12" s="77">
        <f t="shared" si="2"/>
        <v>0</v>
      </c>
    </row>
    <row r="13" spans="1:7" x14ac:dyDescent="0.25">
      <c r="A13" s="78" t="s">
        <v>433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1"/>
        <v>0</v>
      </c>
    </row>
    <row r="14" spans="1:7" x14ac:dyDescent="0.25">
      <c r="A14" s="78" t="s">
        <v>434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1"/>
        <v>0</v>
      </c>
    </row>
    <row r="15" spans="1:7" x14ac:dyDescent="0.25">
      <c r="A15" s="59" t="s">
        <v>435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1"/>
        <v>0</v>
      </c>
    </row>
    <row r="16" spans="1:7" ht="30" x14ac:dyDescent="0.25">
      <c r="A16" s="60" t="s">
        <v>436</v>
      </c>
      <c r="B16" s="77">
        <f>B17+B18</f>
        <v>0</v>
      </c>
      <c r="C16" s="77">
        <f t="shared" ref="C16:G16" si="3">C17+C18</f>
        <v>0</v>
      </c>
      <c r="D16" s="77">
        <f t="shared" si="3"/>
        <v>0</v>
      </c>
      <c r="E16" s="77">
        <f t="shared" si="3"/>
        <v>0</v>
      </c>
      <c r="F16" s="77">
        <f t="shared" si="3"/>
        <v>0</v>
      </c>
      <c r="G16" s="77">
        <f t="shared" si="3"/>
        <v>0</v>
      </c>
    </row>
    <row r="17" spans="1:7" x14ac:dyDescent="0.25">
      <c r="A17" s="78" t="s">
        <v>437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1"/>
        <v>0</v>
      </c>
    </row>
    <row r="18" spans="1:7" x14ac:dyDescent="0.25">
      <c r="A18" s="78" t="s">
        <v>438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 t="shared" si="1"/>
        <v>0</v>
      </c>
    </row>
    <row r="19" spans="1:7" x14ac:dyDescent="0.25">
      <c r="A19" s="59" t="s">
        <v>439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si="1"/>
        <v>0</v>
      </c>
    </row>
    <row r="20" spans="1:7" x14ac:dyDescent="0.25">
      <c r="A20" s="46"/>
      <c r="B20" s="79"/>
      <c r="C20" s="79"/>
      <c r="D20" s="79"/>
      <c r="E20" s="79"/>
      <c r="F20" s="79"/>
      <c r="G20" s="79"/>
    </row>
    <row r="21" spans="1:7" x14ac:dyDescent="0.25">
      <c r="A21" s="35" t="s">
        <v>440</v>
      </c>
      <c r="B21" s="205">
        <f>SUM(B22,B23,B24,B27,B28,B31)</f>
        <v>0</v>
      </c>
      <c r="C21" s="205">
        <f>SUM(C22,C23,C24,C27,C28,C31)</f>
        <v>0</v>
      </c>
      <c r="D21" s="205">
        <f t="shared" ref="D21:F21" si="4">SUM(D22,D23,D24,D27,D28,D31)</f>
        <v>0</v>
      </c>
      <c r="E21" s="205">
        <f t="shared" si="4"/>
        <v>0</v>
      </c>
      <c r="F21" s="205">
        <f t="shared" si="4"/>
        <v>0</v>
      </c>
      <c r="G21" s="205">
        <f>SUM(G22,G23,G24,G27,G28,G31)</f>
        <v>0</v>
      </c>
    </row>
    <row r="22" spans="1:7" x14ac:dyDescent="0.25">
      <c r="A22" s="59" t="s">
        <v>430</v>
      </c>
      <c r="B22" s="206">
        <v>0</v>
      </c>
      <c r="C22" s="206">
        <v>0</v>
      </c>
      <c r="D22" s="207">
        <v>0</v>
      </c>
      <c r="E22" s="206">
        <v>0</v>
      </c>
      <c r="F22" s="206">
        <v>0</v>
      </c>
      <c r="G22" s="207">
        <v>0</v>
      </c>
    </row>
    <row r="23" spans="1:7" x14ac:dyDescent="0.25">
      <c r="A23" s="59" t="s">
        <v>431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f t="shared" ref="G23:G31" si="5">D23-E23</f>
        <v>0</v>
      </c>
    </row>
    <row r="24" spans="1:7" x14ac:dyDescent="0.25">
      <c r="A24" s="59" t="s">
        <v>432</v>
      </c>
      <c r="B24" s="159">
        <f>B25+B26</f>
        <v>0</v>
      </c>
      <c r="C24" s="159">
        <f t="shared" ref="C24:G24" si="6">C25+C26</f>
        <v>0</v>
      </c>
      <c r="D24" s="159">
        <f t="shared" si="6"/>
        <v>0</v>
      </c>
      <c r="E24" s="159">
        <f t="shared" si="6"/>
        <v>0</v>
      </c>
      <c r="F24" s="159">
        <f t="shared" si="6"/>
        <v>0</v>
      </c>
      <c r="G24" s="159">
        <f t="shared" si="6"/>
        <v>0</v>
      </c>
    </row>
    <row r="25" spans="1:7" x14ac:dyDescent="0.25">
      <c r="A25" s="78" t="s">
        <v>433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f t="shared" si="5"/>
        <v>0</v>
      </c>
    </row>
    <row r="26" spans="1:7" x14ac:dyDescent="0.25">
      <c r="A26" s="78" t="s">
        <v>434</v>
      </c>
      <c r="B26" s="159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f t="shared" si="5"/>
        <v>0</v>
      </c>
    </row>
    <row r="27" spans="1:7" x14ac:dyDescent="0.25">
      <c r="A27" s="59" t="s">
        <v>435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f t="shared" si="5"/>
        <v>0</v>
      </c>
    </row>
    <row r="28" spans="1:7" ht="30" x14ac:dyDescent="0.25">
      <c r="A28" s="60" t="s">
        <v>436</v>
      </c>
      <c r="B28" s="159">
        <f>B29+B30</f>
        <v>0</v>
      </c>
      <c r="C28" s="159">
        <f t="shared" ref="C28:G28" si="7">C29+C30</f>
        <v>0</v>
      </c>
      <c r="D28" s="159">
        <f t="shared" si="7"/>
        <v>0</v>
      </c>
      <c r="E28" s="159">
        <f t="shared" si="7"/>
        <v>0</v>
      </c>
      <c r="F28" s="159">
        <f t="shared" si="7"/>
        <v>0</v>
      </c>
      <c r="G28" s="159">
        <f t="shared" si="7"/>
        <v>0</v>
      </c>
    </row>
    <row r="29" spans="1:7" x14ac:dyDescent="0.25">
      <c r="A29" s="78" t="s">
        <v>437</v>
      </c>
      <c r="B29" s="159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f t="shared" si="5"/>
        <v>0</v>
      </c>
    </row>
    <row r="30" spans="1:7" x14ac:dyDescent="0.25">
      <c r="A30" s="78" t="s">
        <v>438</v>
      </c>
      <c r="B30" s="159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f t="shared" si="5"/>
        <v>0</v>
      </c>
    </row>
    <row r="31" spans="1:7" x14ac:dyDescent="0.25">
      <c r="A31" s="59" t="s">
        <v>439</v>
      </c>
      <c r="B31" s="159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f t="shared" si="5"/>
        <v>0</v>
      </c>
    </row>
    <row r="32" spans="1:7" x14ac:dyDescent="0.25">
      <c r="A32" s="46"/>
      <c r="B32" s="79"/>
      <c r="C32" s="79"/>
      <c r="D32" s="79"/>
      <c r="E32" s="79"/>
      <c r="F32" s="79"/>
      <c r="G32" s="79"/>
    </row>
    <row r="33" spans="1:7" ht="14.45" customHeight="1" x14ac:dyDescent="0.25">
      <c r="A33" s="3" t="s">
        <v>441</v>
      </c>
      <c r="B33" s="205">
        <f t="shared" ref="B33:G33" si="8">B21+B9</f>
        <v>2709794</v>
      </c>
      <c r="C33" s="205">
        <f t="shared" si="8"/>
        <v>0</v>
      </c>
      <c r="D33" s="205">
        <f t="shared" si="8"/>
        <v>2709794</v>
      </c>
      <c r="E33" s="205">
        <f t="shared" si="8"/>
        <v>533793</v>
      </c>
      <c r="F33" s="205">
        <f t="shared" si="8"/>
        <v>533793</v>
      </c>
      <c r="G33" s="205">
        <f t="shared" si="8"/>
        <v>2176001</v>
      </c>
    </row>
    <row r="34" spans="1:7" ht="14.45" customHeight="1" x14ac:dyDescent="0.25">
      <c r="A34" s="56"/>
      <c r="B34" s="80"/>
      <c r="C34" s="80"/>
      <c r="D34" s="80"/>
      <c r="E34" s="80"/>
      <c r="F34" s="80"/>
      <c r="G34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C9:G9 B34:G34 B12:F20 B11:G11 C25:F25 D21:F21 C23:F23 C24:F24 B32:F32 C26:F26 C27:F27 C28:F28 C29:F29 C30:F30 C31:F31" unlockedFormula="1"/>
    <ignoredError sqref="G12:G21 G23:G3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980022895</cp:lastModifiedBy>
  <cp:revision/>
  <dcterms:created xsi:type="dcterms:W3CDTF">2023-03-16T22:14:51Z</dcterms:created>
  <dcterms:modified xsi:type="dcterms:W3CDTF">2024-04-25T18:07:33Z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