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7" i="6"/>
  <c r="H26" i="6"/>
  <c r="H25" i="6"/>
  <c r="H21" i="6"/>
  <c r="H20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E25" i="6"/>
  <c r="E24" i="6"/>
  <c r="H24" i="6" s="1"/>
  <c r="E22" i="6"/>
  <c r="H22" i="6" s="1"/>
  <c r="E21" i="6"/>
  <c r="E20" i="6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23" i="6" l="1"/>
  <c r="H23" i="6" s="1"/>
  <c r="E13" i="6"/>
  <c r="H13" i="6" s="1"/>
  <c r="G77" i="6"/>
  <c r="F77" i="6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<sst xmlns="http://schemas.openxmlformats.org/spreadsheetml/2006/main" count="227" uniqueCount="148">
  <si>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</si>
  <si>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</si>
  <si>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</si>
  <si>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</si>
  <si>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</si>
  <si>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</si>
  <si>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</si>
  <si>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</si>
  <si>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</si>
  <si>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</si>
  <si>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</si>
  <si>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</si>
  <si>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</si>
  <si>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</si>
  <si>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</si>
  <si>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</si>
  <si>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</si>
  <si>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</si>
  <si>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</si>
  <si>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</si>
  <si>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</si>
  <si>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</si>
  <si>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</si>
  <si>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</si>
  <si>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</si>
  <si>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</si>
  <si>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</si>
  <si>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</si>
  <si>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</si>
  <si>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</si>
  <si>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</si>
  <si>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</si>
  <si>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</si>
  <si>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</si>
  <si>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</si>
  <si>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</si>
  <si>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</si>
  <si>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</si>
  <si>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</si>
  <si>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</si>
  <si>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</si>
  <si>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</si>
  <si>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</si>
  <si>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</si>
  <si>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</si>
  <si>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</si>
  <si>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</si>
  <si>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</si>
  <si>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</si>
  <si>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</si>
  <si>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</si>
  <si>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</si>
  <si>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</si>
  <si>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</si>
  <si>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</si>
  <si>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</si>
  <si>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</si>
  <si>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</si>
  <si>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</si>
  <si>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</si>
  <si>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</si>
  <si>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</si>
  <si>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</si>
  <si>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</si>
  <si>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</si>
  <si>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</si>
  <si>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</si>
  <si>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</si>
  <si>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</si>
  <si>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</si>
  <si>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</si>
  <si>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</si>
  <si>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</si>
  <si>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</si>
  <si>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</si>
  <si>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</si>
  <si>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</si>
  <si>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</si>
  <si>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</si>
  <si>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</si>
  <si>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</si>
  <si>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</si>
  <si>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</si>
  <si>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</si>
  <si>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</si>
  <si>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</si>
  <si>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</si>
  <si>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</si>
  <si>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</si>
  <si>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</si>
  <si>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</si>
  <si>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</si>
  <si>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</si>
  <si>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</si>
  <si>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</si>
  <si>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</si>
  <si>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</si>
  <si>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</si>
  <si>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</si>
  <si>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</si>
  <si>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</si>
  <si>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</si>
  <si>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</si>
  <si>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</si>
  <si>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</si>
  <si>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</si>
  <si>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</si>
  <si>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</si>
  <si>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</si>
  <si>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</si>
  <si>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</si>
  <si>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</si>
  <si>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</si>
  <si>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</si>
  <si>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</si>
  <si>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</si>
  <si>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</si>
  <si>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</si>
  <si>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</si>
  <si>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</si>
  <si>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</si>
  <si>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</si>
  <si>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</si>
  <si>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</si>
  <si>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</si>
  <si>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</si>
  <si>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</si>
  <si>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</si>
  <si>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</si>
  <si>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</si>
  <si>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</si>
  <si>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</si>
  <si>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</si>
  <si>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del Municipio de Valle de Santiago, Gto.
Estado Analítico del Ejercicio del Presupuesto de Egresos
Clasificación por Objeto del Gasto (Capítulo y Concepto)
Del 1 de Enero al 31 de Diciembre de 2022</t>
  </si>
  <si>
    <t>Casa de la Cultura del Municipio de Valle de Santiago, Gto.
Estado Analítico del Ejercicio del Presupuesto de Egresos
Clasificación Económica (por Tipo de Gasto)
Del 1 de Enero al 31 de Diciembre de 2022</t>
  </si>
  <si>
    <t>31120-1100 ADMINISTRACION DE GOBIERNO</t>
  </si>
  <si>
    <t>31120-1200 TALLERES</t>
  </si>
  <si>
    <t>31120-1300 ADMINISTRACION DE TALLERES</t>
  </si>
  <si>
    <t>Casa de la Cultura del Municipio de Valle de Santiago, Gto.
Estado Analítico del Ejercicio del Presupuesto de Egresos
Clasificación Administrativa
Del 1 de Enero al 31 de Diciembre de 2022</t>
  </si>
  <si>
    <t>Casa de la Cultura del Municipio de Valle de Santiago, Gto.
Estado Analítico del Ejercicio del Presupuesto de Egresos
Clasificación Administrativa (Poderes)
Del 1 de Enero al 31 de Diciembre de 2022</t>
  </si>
  <si>
    <t>Casa de la Cultura del Municipio de Valle de Santiago, Gto.
Estado Analítico del Ejercicio del Presupuesto de Egresos
Clasificación Administrativa (Sector Paraestatal)
Del 1 de Enero al 31 de Diciembre de 2022</t>
  </si>
  <si>
    <t>Casa de la Cultura del Municipio de Valle de Santiago, Gto.
Estado Analítico del Ejercicio del Presupuesto de Egresos
Clasificación Funcional (Finalidad y Función)
Del 1 de Enero al 31 de Diciembre de 2022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</si>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</sst>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133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9" t="s">
        <v>62</v>
      </c>
      <c r="B5" s="6"/>
      <c r="C5" s="34">
        <f>SUM(C6:C12)</f>
        <v>2186637.0699999998</v>
      </c>
      <c r="D5" s="34">
        <f>SUM(D6:D12)</f>
        <v>-20677.010000000002</v>
      </c>
      <c r="E5" s="34">
        <f>C5+D5</f>
        <v>2165960.06</v>
      </c>
      <c r="F5" s="34">
        <f>SUM(F6:F12)</f>
        <v>2122979.1300000004</v>
      </c>
      <c r="G5" s="34">
        <f>SUM(G6:G12)</f>
        <v>2122979.1300000004</v>
      </c>
      <c r="H5" s="34">
        <f>E5-F5</f>
        <v>42980.929999999702</v>
      </c>
    </row>
    <row r="6" spans="1:8" x14ac:dyDescent="0.2">
      <c r="A6" s="28">
        <v>1100</v>
      </c>
      <c r="B6" s="10" t="s">
        <v>71</v>
      </c>
      <c r="C6" s="12">
        <v>1350120</v>
      </c>
      <c r="D6" s="12">
        <v>0</v>
      </c>
      <c r="E6" s="12">
        <f t="shared" ref="E6:E69" si="0">C6+D6</f>
        <v>1350120</v>
      </c>
      <c r="F6" s="12">
        <v>1340597.05</v>
      </c>
      <c r="G6" s="12">
        <v>1340597.05</v>
      </c>
      <c r="H6" s="12">
        <f t="shared" ref="H6:H69" si="1">E6-F6</f>
        <v>9522.9499999999534</v>
      </c>
    </row>
    <row r="7" spans="1:8" x14ac:dyDescent="0.2">
      <c r="A7" s="28">
        <v>1200</v>
      </c>
      <c r="B7" s="10" t="s">
        <v>72</v>
      </c>
      <c r="C7" s="12">
        <v>300786.40000000002</v>
      </c>
      <c r="D7" s="12">
        <v>64033.79</v>
      </c>
      <c r="E7" s="12">
        <f t="shared" si="0"/>
        <v>364820.19</v>
      </c>
      <c r="F7" s="12">
        <v>335500</v>
      </c>
      <c r="G7" s="12">
        <v>335500</v>
      </c>
      <c r="H7" s="12">
        <f t="shared" si="1"/>
        <v>29320.190000000002</v>
      </c>
    </row>
    <row r="8" spans="1:8" x14ac:dyDescent="0.2">
      <c r="A8" s="28">
        <v>1300</v>
      </c>
      <c r="B8" s="10" t="s">
        <v>73</v>
      </c>
      <c r="C8" s="12">
        <v>254210.67</v>
      </c>
      <c r="D8" s="12">
        <v>0</v>
      </c>
      <c r="E8" s="12">
        <f t="shared" si="0"/>
        <v>254210.67</v>
      </c>
      <c r="F8" s="12">
        <v>251800.88</v>
      </c>
      <c r="G8" s="12">
        <v>251800.88</v>
      </c>
      <c r="H8" s="12">
        <f t="shared" si="1"/>
        <v>2409.7900000000081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74</v>
      </c>
      <c r="C10" s="12">
        <v>281520</v>
      </c>
      <c r="D10" s="12">
        <v>-84710.8</v>
      </c>
      <c r="E10" s="12">
        <f t="shared" si="0"/>
        <v>196809.2</v>
      </c>
      <c r="F10" s="12">
        <v>195081.2</v>
      </c>
      <c r="G10" s="12">
        <v>195081.2</v>
      </c>
      <c r="H10" s="12">
        <f t="shared" si="1"/>
        <v>1728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63</v>
      </c>
      <c r="B13" s="6"/>
      <c r="C13" s="35">
        <f>SUM(C14:C22)</f>
        <v>225000</v>
      </c>
      <c r="D13" s="35">
        <f>SUM(D14:D22)</f>
        <v>-29322.74</v>
      </c>
      <c r="E13" s="35">
        <f t="shared" si="0"/>
        <v>195677.26</v>
      </c>
      <c r="F13" s="35">
        <f>SUM(F14:F22)</f>
        <v>192300.55000000002</v>
      </c>
      <c r="G13" s="35">
        <f>SUM(G14:G22)</f>
        <v>192300.55000000002</v>
      </c>
      <c r="H13" s="35">
        <f t="shared" si="1"/>
        <v>3376.7099999999919</v>
      </c>
    </row>
    <row r="14" spans="1:8" x14ac:dyDescent="0.2">
      <c r="A14" s="28">
        <v>2100</v>
      </c>
      <c r="B14" s="10" t="s">
        <v>76</v>
      </c>
      <c r="C14" s="12">
        <v>60000</v>
      </c>
      <c r="D14" s="12">
        <v>-12500</v>
      </c>
      <c r="E14" s="12">
        <f t="shared" si="0"/>
        <v>47500</v>
      </c>
      <c r="F14" s="12">
        <v>46912.04</v>
      </c>
      <c r="G14" s="12">
        <v>46912.04</v>
      </c>
      <c r="H14" s="12">
        <f t="shared" si="1"/>
        <v>587.95999999999913</v>
      </c>
    </row>
    <row r="15" spans="1:8" x14ac:dyDescent="0.2">
      <c r="A15" s="28">
        <v>2200</v>
      </c>
      <c r="B15" s="10" t="s">
        <v>77</v>
      </c>
      <c r="C15" s="12">
        <v>50000</v>
      </c>
      <c r="D15" s="12">
        <v>-20000</v>
      </c>
      <c r="E15" s="12">
        <f t="shared" si="0"/>
        <v>30000</v>
      </c>
      <c r="F15" s="12">
        <v>29112.46</v>
      </c>
      <c r="G15" s="12">
        <v>29112.46</v>
      </c>
      <c r="H15" s="12">
        <f t="shared" si="1"/>
        <v>887.54000000000087</v>
      </c>
    </row>
    <row r="16" spans="1:8" x14ac:dyDescent="0.2">
      <c r="A16" s="28">
        <v>2300</v>
      </c>
      <c r="B16" s="10" t="s">
        <v>78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79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80</v>
      </c>
      <c r="C18" s="12">
        <v>15000</v>
      </c>
      <c r="D18" s="12">
        <v>-3900</v>
      </c>
      <c r="E18" s="12">
        <f t="shared" si="0"/>
        <v>11100</v>
      </c>
      <c r="F18" s="12">
        <v>9276.57</v>
      </c>
      <c r="G18" s="12">
        <v>9276.57</v>
      </c>
      <c r="H18" s="12">
        <f t="shared" si="1"/>
        <v>1823.4300000000003</v>
      </c>
    </row>
    <row r="19" spans="1:8" x14ac:dyDescent="0.2">
      <c r="A19" s="28">
        <v>2600</v>
      </c>
      <c r="B19" s="10" t="s">
        <v>81</v>
      </c>
      <c r="C19" s="12">
        <v>55000</v>
      </c>
      <c r="D19" s="12">
        <v>19295.66</v>
      </c>
      <c r="E19" s="12">
        <f t="shared" si="0"/>
        <v>74295.66</v>
      </c>
      <c r="F19" s="12">
        <v>74217.88</v>
      </c>
      <c r="G19" s="12">
        <v>74217.88</v>
      </c>
      <c r="H19" s="12">
        <f t="shared" si="1"/>
        <v>77.779999999998836</v>
      </c>
    </row>
    <row r="20" spans="1:8" x14ac:dyDescent="0.2">
      <c r="A20" s="28">
        <v>2700</v>
      </c>
      <c r="B20" s="10" t="s">
        <v>82</v>
      </c>
      <c r="C20" s="12">
        <v>35000</v>
      </c>
      <c r="D20" s="12">
        <v>-2218.4</v>
      </c>
      <c r="E20" s="12">
        <f t="shared" si="0"/>
        <v>32781.599999999999</v>
      </c>
      <c r="F20" s="12">
        <v>32781.599999999999</v>
      </c>
      <c r="G20" s="12">
        <v>32781.599999999999</v>
      </c>
      <c r="H20" s="12">
        <f t="shared" si="1"/>
        <v>0</v>
      </c>
    </row>
    <row r="21" spans="1:8" x14ac:dyDescent="0.2">
      <c r="A21" s="28">
        <v>2800</v>
      </c>
      <c r="B21" s="10" t="s">
        <v>83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84</v>
      </c>
      <c r="C22" s="12">
        <v>10000</v>
      </c>
      <c r="D22" s="12">
        <v>-10000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</row>
    <row r="23" spans="1:8" x14ac:dyDescent="0.2">
      <c r="A23" s="29" t="s">
        <v>64</v>
      </c>
      <c r="B23" s="6"/>
      <c r="C23" s="35">
        <f>SUM(C24:C32)</f>
        <v>563626.92999999993</v>
      </c>
      <c r="D23" s="35">
        <f>SUM(D24:D32)</f>
        <v>25288.450000000004</v>
      </c>
      <c r="E23" s="35">
        <f t="shared" si="0"/>
        <v>588915.37999999989</v>
      </c>
      <c r="F23" s="35">
        <f>SUM(F24:F32)</f>
        <v>586171.4</v>
      </c>
      <c r="G23" s="35">
        <f>SUM(G24:G32)</f>
        <v>586171.4</v>
      </c>
      <c r="H23" s="35">
        <f t="shared" si="1"/>
        <v>2743.979999999865</v>
      </c>
    </row>
    <row r="24" spans="1:8" x14ac:dyDescent="0.2">
      <c r="A24" s="28">
        <v>3100</v>
      </c>
      <c r="B24" s="10" t="s">
        <v>85</v>
      </c>
      <c r="C24" s="12">
        <v>30000</v>
      </c>
      <c r="D24" s="12">
        <v>5000</v>
      </c>
      <c r="E24" s="12">
        <f t="shared" si="0"/>
        <v>35000</v>
      </c>
      <c r="F24" s="12">
        <v>33934</v>
      </c>
      <c r="G24" s="12">
        <v>33934</v>
      </c>
      <c r="H24" s="12">
        <f t="shared" si="1"/>
        <v>1066</v>
      </c>
    </row>
    <row r="25" spans="1:8" x14ac:dyDescent="0.2">
      <c r="A25" s="28">
        <v>3200</v>
      </c>
      <c r="B25" s="10" t="s">
        <v>86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87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88</v>
      </c>
      <c r="C27" s="12">
        <v>23000</v>
      </c>
      <c r="D27" s="12">
        <v>-7808.87</v>
      </c>
      <c r="E27" s="12">
        <f t="shared" si="0"/>
        <v>15191.130000000001</v>
      </c>
      <c r="F27" s="12">
        <v>15184.38</v>
      </c>
      <c r="G27" s="12">
        <v>15184.38</v>
      </c>
      <c r="H27" s="12">
        <f t="shared" si="1"/>
        <v>6.750000000001819</v>
      </c>
    </row>
    <row r="28" spans="1:8" x14ac:dyDescent="0.2">
      <c r="A28" s="28">
        <v>3500</v>
      </c>
      <c r="B28" s="10" t="s">
        <v>89</v>
      </c>
      <c r="C28" s="12">
        <v>75000</v>
      </c>
      <c r="D28" s="12">
        <v>-3249.39</v>
      </c>
      <c r="E28" s="12">
        <f t="shared" si="0"/>
        <v>71750.61</v>
      </c>
      <c r="F28" s="12">
        <v>70048.34</v>
      </c>
      <c r="G28" s="12">
        <v>70048.34</v>
      </c>
      <c r="H28" s="12">
        <f t="shared" si="1"/>
        <v>1702.2700000000041</v>
      </c>
    </row>
    <row r="29" spans="1:8" x14ac:dyDescent="0.2">
      <c r="A29" s="28">
        <v>3600</v>
      </c>
      <c r="B29" s="10" t="s">
        <v>90</v>
      </c>
      <c r="C29" s="12">
        <v>15000</v>
      </c>
      <c r="D29" s="12">
        <v>-11769.3</v>
      </c>
      <c r="E29" s="12">
        <f t="shared" si="0"/>
        <v>3230.7000000000007</v>
      </c>
      <c r="F29" s="12">
        <v>3230.7</v>
      </c>
      <c r="G29" s="12">
        <v>3230.7</v>
      </c>
      <c r="H29" s="12">
        <f t="shared" si="1"/>
        <v>0</v>
      </c>
    </row>
    <row r="30" spans="1:8" x14ac:dyDescent="0.2">
      <c r="A30" s="28">
        <v>3700</v>
      </c>
      <c r="B30" s="10" t="s">
        <v>91</v>
      </c>
      <c r="C30" s="12">
        <v>10000</v>
      </c>
      <c r="D30" s="12">
        <v>-10000</v>
      </c>
      <c r="E30" s="12">
        <f t="shared" si="0"/>
        <v>0</v>
      </c>
      <c r="F30" s="12">
        <v>0</v>
      </c>
      <c r="G30" s="12">
        <v>0</v>
      </c>
      <c r="H30" s="12">
        <f t="shared" si="1"/>
        <v>0</v>
      </c>
    </row>
    <row r="31" spans="1:8" x14ac:dyDescent="0.2">
      <c r="A31" s="28">
        <v>3800</v>
      </c>
      <c r="B31" s="10" t="s">
        <v>92</v>
      </c>
      <c r="C31" s="12">
        <v>370626.93</v>
      </c>
      <c r="D31" s="12">
        <v>49216.01</v>
      </c>
      <c r="E31" s="12">
        <f t="shared" si="0"/>
        <v>419842.94</v>
      </c>
      <c r="F31" s="12">
        <v>419897.98</v>
      </c>
      <c r="G31" s="12">
        <v>419897.98</v>
      </c>
      <c r="H31" s="12">
        <f t="shared" si="1"/>
        <v>-55.039999999979045</v>
      </c>
    </row>
    <row r="32" spans="1:8" x14ac:dyDescent="0.2">
      <c r="A32" s="28">
        <v>3900</v>
      </c>
      <c r="B32" s="10" t="s">
        <v>18</v>
      </c>
      <c r="C32" s="12">
        <v>40000</v>
      </c>
      <c r="D32" s="12">
        <v>3900</v>
      </c>
      <c r="E32" s="12">
        <f t="shared" si="0"/>
        <v>43900</v>
      </c>
      <c r="F32" s="12">
        <v>43876</v>
      </c>
      <c r="G32" s="12">
        <v>43876</v>
      </c>
      <c r="H32" s="12">
        <f t="shared" si="1"/>
        <v>24</v>
      </c>
    </row>
    <row r="33" spans="1:8" x14ac:dyDescent="0.2">
      <c r="A33" s="29" t="s">
        <v>65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93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94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95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96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97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98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99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66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100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101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102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103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104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105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106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107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108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67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109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110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111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68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112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113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114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115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116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117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118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69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70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119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120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121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122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123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124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125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54</v>
      </c>
      <c r="C77" s="37">
        <f t="shared" ref="C77:H77" si="4">SUM(C5+C13+C23+C33+C43+C53+C57+C65+C69)</f>
        <v>2975264</v>
      </c>
      <c r="D77" s="37">
        <f t="shared" si="4"/>
        <v>-24711.299999999996</v>
      </c>
      <c r="E77" s="37">
        <f t="shared" si="4"/>
        <v>2950552.7</v>
      </c>
      <c r="F77" s="37">
        <f t="shared" si="4"/>
        <v>2901451.08</v>
      </c>
      <c r="G77" s="37">
        <f t="shared" si="4"/>
        <v>2901451.08</v>
      </c>
      <c r="H77" s="37">
        <f t="shared" si="4"/>
        <v>49101.619999999559</v>
      </c>
    </row>
    <row r="79" spans="1:8" x14ac:dyDescent="0.2">
      <c r="A79" s="1" t="s">
        <v>129</v>
      </c>
    </row>
    <row r="88" spans="2:8" x14ac:dyDescent="0.2">
      <c r="B88" s="52" t="s">
        <v>142</v>
      </c>
      <c r="F88" s="53" t="s">
        <v>145</v>
      </c>
      <c r="G88" s="53"/>
      <c r="H88" s="53"/>
    </row>
    <row r="89" spans="2:8" x14ac:dyDescent="0.2">
      <c r="B89" s="52" t="s">
        <v>143</v>
      </c>
      <c r="F89" s="53" t="s">
        <v>146</v>
      </c>
      <c r="G89" s="53"/>
      <c r="H89" s="53"/>
    </row>
    <row r="90" spans="2:8" x14ac:dyDescent="0.2">
      <c r="B90" s="52" t="s">
        <v>144</v>
      </c>
      <c r="F90" s="53" t="s">
        <v>147</v>
      </c>
      <c r="G90" s="53"/>
      <c r="H90" s="53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opLeftCell="A10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5"/>
      <c r="B5" s="13" t="s">
        <v>0</v>
      </c>
      <c r="C5" s="38">
        <v>2975264</v>
      </c>
      <c r="D5" s="38">
        <v>-24711.3</v>
      </c>
      <c r="E5" s="38">
        <f>C5+D5</f>
        <v>2950552.7</v>
      </c>
      <c r="F5" s="38">
        <v>2901451.08</v>
      </c>
      <c r="G5" s="38">
        <v>2901451.08</v>
      </c>
      <c r="H5" s="38">
        <f>E5-F5</f>
        <v>49101.620000000112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54</v>
      </c>
      <c r="C10" s="37">
        <f t="shared" ref="C10:H10" si="0">SUM(C5+C6+C7+C8+C9)</f>
        <v>2975264</v>
      </c>
      <c r="D10" s="37">
        <f t="shared" si="0"/>
        <v>-24711.3</v>
      </c>
      <c r="E10" s="37">
        <f t="shared" si="0"/>
        <v>2950552.7</v>
      </c>
      <c r="F10" s="37">
        <f t="shared" si="0"/>
        <v>2901451.08</v>
      </c>
      <c r="G10" s="37">
        <f t="shared" si="0"/>
        <v>2901451.08</v>
      </c>
      <c r="H10" s="37">
        <f t="shared" si="0"/>
        <v>49101.620000000112</v>
      </c>
    </row>
    <row r="12" spans="1:8" x14ac:dyDescent="0.2">
      <c r="A12" s="1" t="s">
        <v>129</v>
      </c>
    </row>
    <row r="25" spans="2:8" x14ac:dyDescent="0.2">
      <c r="B25" s="52" t="s">
        <v>142</v>
      </c>
      <c r="F25" s="53" t="s">
        <v>145</v>
      </c>
      <c r="G25" s="53"/>
      <c r="H25" s="53"/>
    </row>
    <row r="26" spans="2:8" x14ac:dyDescent="0.2">
      <c r="B26" s="52" t="s">
        <v>143</v>
      </c>
      <c r="F26" s="53" t="s">
        <v>146</v>
      </c>
      <c r="G26" s="53"/>
      <c r="H26" s="53"/>
    </row>
    <row r="27" spans="2:8" x14ac:dyDescent="0.2">
      <c r="B27" s="52" t="s">
        <v>144</v>
      </c>
      <c r="F27" s="53" t="s">
        <v>147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B6" sqref="B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135</v>
      </c>
      <c r="C6" s="12">
        <v>2494620</v>
      </c>
      <c r="D6" s="12">
        <v>43994</v>
      </c>
      <c r="E6" s="12">
        <f>C6+D6</f>
        <v>2538614</v>
      </c>
      <c r="F6" s="12">
        <v>2510548.29</v>
      </c>
      <c r="G6" s="12">
        <v>2510548.29</v>
      </c>
      <c r="H6" s="12">
        <f>E6-F6</f>
        <v>28065.709999999963</v>
      </c>
    </row>
    <row r="7" spans="1:8" x14ac:dyDescent="0.2">
      <c r="A7" s="4"/>
      <c r="B7" s="15" t="s">
        <v>136</v>
      </c>
      <c r="C7" s="12">
        <v>142644</v>
      </c>
      <c r="D7" s="12">
        <v>12256</v>
      </c>
      <c r="E7" s="12">
        <f t="shared" ref="E7:E12" si="0">C7+D7</f>
        <v>154900</v>
      </c>
      <c r="F7" s="12">
        <v>155315.81</v>
      </c>
      <c r="G7" s="12">
        <v>155315.81</v>
      </c>
      <c r="H7" s="12">
        <f t="shared" ref="H7:H12" si="1">E7-F7</f>
        <v>-415.80999999999767</v>
      </c>
    </row>
    <row r="8" spans="1:8" x14ac:dyDescent="0.2">
      <c r="A8" s="4"/>
      <c r="B8" s="15" t="s">
        <v>137</v>
      </c>
      <c r="C8" s="12">
        <v>338000</v>
      </c>
      <c r="D8" s="12">
        <v>-80961.3</v>
      </c>
      <c r="E8" s="12">
        <f t="shared" si="0"/>
        <v>257038.7</v>
      </c>
      <c r="F8" s="12">
        <v>235586.98</v>
      </c>
      <c r="G8" s="12">
        <v>235586.98</v>
      </c>
      <c r="H8" s="12">
        <f t="shared" si="1"/>
        <v>21451.72</v>
      </c>
    </row>
    <row r="9" spans="1:8" x14ac:dyDescent="0.2">
      <c r="A9" s="4"/>
      <c r="B9" s="15" t="s">
        <v>51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131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52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53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54</v>
      </c>
      <c r="C14" s="40">
        <f t="shared" ref="C14:H14" si="2">SUM(C6:C13)</f>
        <v>2975264</v>
      </c>
      <c r="D14" s="40">
        <f t="shared" si="2"/>
        <v>-24711.300000000003</v>
      </c>
      <c r="E14" s="40">
        <f t="shared" si="2"/>
        <v>2950552.7</v>
      </c>
      <c r="F14" s="40">
        <f t="shared" si="2"/>
        <v>2901451.08</v>
      </c>
      <c r="G14" s="40">
        <f t="shared" si="2"/>
        <v>2901451.08</v>
      </c>
      <c r="H14" s="40">
        <f t="shared" si="2"/>
        <v>49101.619999999966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55</v>
      </c>
      <c r="B18" s="47"/>
      <c r="C18" s="41" t="s">
        <v>61</v>
      </c>
      <c r="D18" s="42"/>
      <c r="E18" s="42"/>
      <c r="F18" s="42"/>
      <c r="G18" s="43"/>
      <c r="H18" s="44" t="s">
        <v>60</v>
      </c>
    </row>
    <row r="19" spans="1:8" ht="22.5" x14ac:dyDescent="0.2">
      <c r="A19" s="48"/>
      <c r="B19" s="49"/>
      <c r="C19" s="8" t="s">
        <v>56</v>
      </c>
      <c r="D19" s="8" t="s">
        <v>126</v>
      </c>
      <c r="E19" s="8" t="s">
        <v>57</v>
      </c>
      <c r="F19" s="8" t="s">
        <v>58</v>
      </c>
      <c r="G19" s="8" t="s">
        <v>59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127</v>
      </c>
      <c r="F20" s="9">
        <v>4</v>
      </c>
      <c r="G20" s="9">
        <v>5</v>
      </c>
      <c r="H20" s="9" t="s">
        <v>128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130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54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55</v>
      </c>
      <c r="B29" s="47"/>
      <c r="C29" s="41" t="s">
        <v>61</v>
      </c>
      <c r="D29" s="42"/>
      <c r="E29" s="42"/>
      <c r="F29" s="42"/>
      <c r="G29" s="43"/>
      <c r="H29" s="44" t="s">
        <v>60</v>
      </c>
    </row>
    <row r="30" spans="1:8" ht="22.5" x14ac:dyDescent="0.2">
      <c r="A30" s="48"/>
      <c r="B30" s="49"/>
      <c r="C30" s="8" t="s">
        <v>56</v>
      </c>
      <c r="D30" s="8" t="s">
        <v>126</v>
      </c>
      <c r="E30" s="8" t="s">
        <v>57</v>
      </c>
      <c r="F30" s="8" t="s">
        <v>58</v>
      </c>
      <c r="G30" s="8" t="s">
        <v>59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127</v>
      </c>
      <c r="F31" s="9">
        <v>4</v>
      </c>
      <c r="G31" s="9">
        <v>5</v>
      </c>
      <c r="H31" s="9" t="s">
        <v>128</v>
      </c>
    </row>
    <row r="32" spans="1:8" x14ac:dyDescent="0.2">
      <c r="A32" s="4"/>
      <c r="B32" s="19" t="s">
        <v>12</v>
      </c>
      <c r="C32" s="12">
        <v>2975264</v>
      </c>
      <c r="D32" s="12">
        <v>-24711.3</v>
      </c>
      <c r="E32" s="12">
        <f t="shared" ref="E32:E38" si="6">C32+D32</f>
        <v>2950552.7</v>
      </c>
      <c r="F32" s="12">
        <v>2901451.08</v>
      </c>
      <c r="G32" s="12">
        <v>2901451.08</v>
      </c>
      <c r="H32" s="12">
        <f t="shared" ref="H32:H38" si="7">E32-F32</f>
        <v>49101.620000000112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54</v>
      </c>
      <c r="C39" s="40">
        <f t="shared" ref="C39:H39" si="8">SUM(C32:C38)</f>
        <v>2975264</v>
      </c>
      <c r="D39" s="40">
        <f t="shared" si="8"/>
        <v>-24711.3</v>
      </c>
      <c r="E39" s="40">
        <f t="shared" si="8"/>
        <v>2950552.7</v>
      </c>
      <c r="F39" s="40">
        <f t="shared" si="8"/>
        <v>2901451.08</v>
      </c>
      <c r="G39" s="40">
        <f t="shared" si="8"/>
        <v>2901451.08</v>
      </c>
      <c r="H39" s="40">
        <f t="shared" si="8"/>
        <v>49101.620000000112</v>
      </c>
    </row>
    <row r="41" spans="1:8" x14ac:dyDescent="0.2">
      <c r="A41" s="1" t="s">
        <v>129</v>
      </c>
    </row>
    <row r="46" spans="1:8" x14ac:dyDescent="0.2">
      <c r="B46" s="52" t="s">
        <v>142</v>
      </c>
      <c r="F46" s="53" t="s">
        <v>145</v>
      </c>
      <c r="G46" s="53"/>
      <c r="H46" s="53"/>
    </row>
    <row r="47" spans="1:8" x14ac:dyDescent="0.2">
      <c r="B47" s="52" t="s">
        <v>143</v>
      </c>
      <c r="F47" s="53" t="s">
        <v>146</v>
      </c>
      <c r="G47" s="53"/>
      <c r="H47" s="53"/>
    </row>
    <row r="48" spans="1:8" x14ac:dyDescent="0.2">
      <c r="B48" s="52" t="s">
        <v>144</v>
      </c>
      <c r="F48" s="53" t="s">
        <v>147</v>
      </c>
      <c r="G48" s="53"/>
      <c r="H48" s="53"/>
    </row>
  </sheetData>
  <sheetProtection formatCells="0" formatColumns="0" formatRows="0" insertRows="0" deleteRows="0" autoFilter="0"/>
  <mergeCells count="15">
    <mergeCell ref="F46:H46"/>
    <mergeCell ref="F47:H47"/>
    <mergeCell ref="F48:H48"/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132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2975264</v>
      </c>
      <c r="D14" s="35">
        <f t="shared" si="3"/>
        <v>-24711.3</v>
      </c>
      <c r="E14" s="35">
        <f t="shared" si="3"/>
        <v>2950552.7</v>
      </c>
      <c r="F14" s="35">
        <f t="shared" si="3"/>
        <v>2901451.08</v>
      </c>
      <c r="G14" s="35">
        <f t="shared" si="3"/>
        <v>2901451.08</v>
      </c>
      <c r="H14" s="35">
        <f t="shared" si="3"/>
        <v>49101.620000000112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2975264</v>
      </c>
      <c r="D18" s="12">
        <v>-24711.3</v>
      </c>
      <c r="E18" s="12">
        <f t="shared" si="5"/>
        <v>2950552.7</v>
      </c>
      <c r="F18" s="12">
        <v>2901451.08</v>
      </c>
      <c r="G18" s="12">
        <v>2901451.08</v>
      </c>
      <c r="H18" s="12">
        <f t="shared" si="4"/>
        <v>49101.620000000112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54</v>
      </c>
      <c r="C37" s="40">
        <f t="shared" ref="C37:H37" si="12">SUM(C32+C22+C14+C5)</f>
        <v>2975264</v>
      </c>
      <c r="D37" s="40">
        <f t="shared" si="12"/>
        <v>-24711.3</v>
      </c>
      <c r="E37" s="40">
        <f t="shared" si="12"/>
        <v>2950552.7</v>
      </c>
      <c r="F37" s="40">
        <f t="shared" si="12"/>
        <v>2901451.08</v>
      </c>
      <c r="G37" s="40">
        <f t="shared" si="12"/>
        <v>2901451.08</v>
      </c>
      <c r="H37" s="40">
        <f t="shared" si="12"/>
        <v>49101.620000000112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129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50" spans="2:8" x14ac:dyDescent="0.2">
      <c r="B50" s="52" t="s">
        <v>142</v>
      </c>
      <c r="F50" s="53" t="s">
        <v>145</v>
      </c>
      <c r="G50" s="53"/>
      <c r="H50" s="53"/>
    </row>
    <row r="51" spans="2:8" x14ac:dyDescent="0.2">
      <c r="B51" s="52" t="s">
        <v>143</v>
      </c>
      <c r="F51" s="53" t="s">
        <v>146</v>
      </c>
      <c r="G51" s="53"/>
      <c r="H51" s="53"/>
    </row>
    <row r="52" spans="2:8" x14ac:dyDescent="0.2">
      <c r="B52" s="52" t="s">
        <v>144</v>
      </c>
      <c r="F52" s="53" t="s">
        <v>147</v>
      </c>
      <c r="G52" s="53"/>
      <c r="H52" s="53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2023-01-23T17:15:07Z</cp:lastPrinted>
  <dcterms:created xsi:type="dcterms:W3CDTF">2014-02-10T03:37:14Z</dcterms:created>
  <dcterms:modified xsi:type="dcterms:W3CDTF">2023-01-23T17:15:43Z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