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6" i="65" l="1"/>
  <c r="C46" i="65"/>
  <c r="F41" i="65"/>
  <c r="C41" i="65"/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<sst xmlns="http://schemas.openxmlformats.org/spreadsheetml/2006/main" count="944" uniqueCount="670">
  <si>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</si>
  <si>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</si>
  <si>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</si>
  <si>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</si>
  <si>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</si>
  <si>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</si>
  <si>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</si>
  <si>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</si>
  <si>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</si>
  <si>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</si>
  <si>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</si>
  <si>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</si>
  <si>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</si>
  <si>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</si>
  <si>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</si>
  <si>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</si>
  <si>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</si>
  <si>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</si>
  <si>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</si>
  <si>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</si>
  <si>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</si>
  <si>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</si>
  <si>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</si>
  <si>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</si>
  <si>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</si>
  <si>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</si>
  <si>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</si>
  <si>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</si>
  <si>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</si>
  <si>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</si>
  <si>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</si>
  <si>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</si>
  <si>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</si>
  <si>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</si>
  <si>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</si>
  <si>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</si>
  <si>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</si>
  <si>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</si>
  <si>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</si>
  <si>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</si>
  <si>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</si>
  <si>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</si>
  <si>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</si>
  <si>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</si>
  <si>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</si>
  <si>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</si>
  <si>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</si>
  <si>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</si>
  <si>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</si>
  <si>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</si>
  <si>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</si>
  <si>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</si>
  <si>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</si>
  <si>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</si>
  <si>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</si>
  <si>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</si>
  <si>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</si>
  <si>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</si>
  <si>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</si>
  <si>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</si>
  <si>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</si>
  <si>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</si>
  <si>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</si>
  <si>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</si>
  <si>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</si>
  <si>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</si>
  <si>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</si>
  <si>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</si>
  <si>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</si>
  <si>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</si>
  <si>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</si>
  <si>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</si>
  <si>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</si>
  <si>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</si>
  <si>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</si>
  <si>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</si>
  <si>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</si>
  <si>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</si>
  <si>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</si>
  <si>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</si>
  <si>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</si>
  <si>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</si>
  <si>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</si>
  <si>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</si>
  <si>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</si>
  <si>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</si>
  <si>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</si>
  <si>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</si>
  <si>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</si>
  <si>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</si>
  <si>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</si>
  <si>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</si>
  <si>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</si>
  <si>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</si>
  <si>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</si>
  <si>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</si>
  <si>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</si>
  <si>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</si>
  <si>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</si>
  <si>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</si>
  <si>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</si>
  <si>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</si>
  <si>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</si>
  <si>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</si>
  <si>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</si>
  <si>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</si>
  <si>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</si>
  <si>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</si>
  <si>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</si>
  <si>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</si>
  <si>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</si>
  <si>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</si>
  <si>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</si>
  <si>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</si>
  <si>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</si>
  <si>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</si>
  <si>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</si>
  <si>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</si>
  <si>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</si>
  <si>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</si>
  <si>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</si>
  <si>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</si>
  <si>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</si>
  <si>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</si>
  <si>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</si>
  <si>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</si>
  <si>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</si>
  <si>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</si>
  <si>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</si>
  <si>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</si>
  <si>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</si>
  <si>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</si>
  <si>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</si>
  <si>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</si>
  <si>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</si>
  <si>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</si>
  <si>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</si>
  <si>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</si>
  <si>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</si>
  <si>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</si>
  <si>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</si>
  <si>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</si>
  <si>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</si>
  <si>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</si>
  <si>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</si>
  <si>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</si>
  <si>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</si>
  <si>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</si>
  <si>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</si>
  <si>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</si>
  <si>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</si>
  <si>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</si>
  <si>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</si>
  <si>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</si>
  <si>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</si>
  <si>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</si>
  <si>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</si>
  <si>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</si>
  <si>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</si>
  <si>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</si>
  <si>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</si>
  <si>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</si>
  <si>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</si>
  <si>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</si>
  <si>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</si>
  <si>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</si>
  <si>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</si>
  <si>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</si>
  <si>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</si>
  <si>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</si>
  <si>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</si>
  <si>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</si>
  <si>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</si>
  <si>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</si>
  <si>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</si>
  <si>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</si>
  <si>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</si>
  <si>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</si>
  <si>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</si>
  <si>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</si>
  <si>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</si>
  <si>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</si>
  <si>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</si>
  <si>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</si>
  <si>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</si>
  <si>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</si>
  <si>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</si>
  <si>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</si>
  <si>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</si>
  <si>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</si>
  <si>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</si>
  <si>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</si>
  <si>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</si>
  <si>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</si>
  <si>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</si>
  <si>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</si>
  <si>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</si>
  <si>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</si>
  <si>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</si>
  <si>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</si>
  <si>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</si>
  <si>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</si>
  <si>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</si>
  <si>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</si>
  <si>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</si>
  <si>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</si>
  <si>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</si>
  <si>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</si>
  <si>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</si>
  <si>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</si>
  <si>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</si>
  <si>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</si>
  <si>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</si>
  <si>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</si>
  <si>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</si>
  <si>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</si>
  <si>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</si>
  <si>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</si>
  <si>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</si>
  <si>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</si>
  <si>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</si>
  <si>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</si>
  <si>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</si>
  <si>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</si>
  <si>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</si>
  <si>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</si>
  <si>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</si>
  <si>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</si>
  <si>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</si>
  <si>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</si>
  <si>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</si>
  <si>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</si>
  <si>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</si>
  <si>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</si>
  <si>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</si>
  <si>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</si>
  <si>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</si>
  <si>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</si>
  <si>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</si>
  <si>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</si>
  <si>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</si>
  <si>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</si>
  <si>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</si>
  <si>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</si>
  <si>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</si>
  <si>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</si>
  <si>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</si>
  <si>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</si>
  <si>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</si>
  <si>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</si>
  <si>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</si>
  <si>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</si>
  <si>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</si>
  <si>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</si>
  <si>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</si>
  <si>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</si>
  <si>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</si>
  <si>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</si>
  <si>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</si>
  <si>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</si>
  <si>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</si>
  <si>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</si>
  <si>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</si>
  <si>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</si>
  <si>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</si>
  <si>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</si>
  <si>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</si>
  <si>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</si>
  <si>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</si>
  <si>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</si>
  <si>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</si>
  <si>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</si>
  <si>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</si>
  <si>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</si>
  <si>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</si>
  <si>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</si>
  <si>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</si>
  <si>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</si>
  <si>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</si>
  <si>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</si>
  <si>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</si>
  <si>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</si>
  <si>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</si>
  <si>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</si>
  <si>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</si>
  <si>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</si>
  <si>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</si>
  <si>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</si>
  <si>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</si>
  <si>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</si>
  <si>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</si>
  <si>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</si>
  <si>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</si>
  <si>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</si>
  <si>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</si>
  <si>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</si>
  <si>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</si>
  <si>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</si>
  <si>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</si>
  <si>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</si>
  <si>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</si>
  <si>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</si>
  <si>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</si>
  <si>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</si>
  <si>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</si>
  <si>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</si>
  <si>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</si>
  <si>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</si>
  <si>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</si>
  <si>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</si>
  <si>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</si>
  <si>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</si>
  <si>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</si>
  <si>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</si>
  <si>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</si>
  <si>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</si>
  <si>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</si>
  <si>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</si>
  <si>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</si>
  <si>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</si>
  <si>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</si>
  <si>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</si>
  <si>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</si>
  <si>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</si>
  <si>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</si>
  <si>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</si>
  <si>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</si>
  <si>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</si>
  <si>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</si>
  <si>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</si>
  <si>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</si>
  <si>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</si>
  <si>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</si>
  <si>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</si>
  <si>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</si>
  <si>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</si>
  <si>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</si>
  <si>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</si>
  <si>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</si>
  <si>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</si>
  <si>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</si>
  <si>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</si>
  <si>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</si>
  <si>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</si>
  <si>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</si>
  <si>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</si>
  <si>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</si>
  <si>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</si>
  <si>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</si>
  <si>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</si>
  <si>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</si>
  <si>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</si>
  <si>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</si>
  <si>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</si>
  <si>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</si>
  <si>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</si>
  <si>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</si>
  <si>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</si>
  <si>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</si>
  <si>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</si>
  <si>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</si>
  <si>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</si>
  <si>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</si>
  <si>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</si>
  <si>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</si>
  <si>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</si>
  <si>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</si>
  <si>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</si>
  <si>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</si>
  <si>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</si>
  <si>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</si>
  <si>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</si>
  <si>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</si>
  <si>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</si>
  <si>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</si>
  <si>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</si>
  <si>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</si>
  <si>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</si>
  <si>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</si>
  <si>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</si>
  <si>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</si>
  <si>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</si>
  <si>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</si>
  <si>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</si>
  <si>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</si>
  <si>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</si>
  <si>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</si>
  <si>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</si>
  <si>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</si>
  <si>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</si>
  <si>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</si>
  <si>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</si>
  <si>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</si>
  <si>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</si>
  <si>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</si>
  <si>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</si>
  <si>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</si>
  <si>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</si>
  <si>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</si>
  <si>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</si>
  <si>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</si>
  <si>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</si>
  <si>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</si>
  <si>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</si>
  <si>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</si>
  <si>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</si>
  <si>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</si>
  <si>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</si>
  <si>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</si>
  <si>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</si>
  <si>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</si>
  <si>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</si>
  <si>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</si>
  <si>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</si>
  <si>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</si>
  <si>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</si>
  <si>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</si>
  <si>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</si>
  <si>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</si>
  <si>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</si>
  <si>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</si>
  <si>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</si>
  <si>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</si>
  <si>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</si>
  <si>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</si>
  <si>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</si>
  <si>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</si>
  <si>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</si>
  <si>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</si>
  <si>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</si>
  <si>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</si>
  <si>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</si>
  <si>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</si>
  <si>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</si>
  <si>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</si>
  <si>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</si>
  <si>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</si>
  <si>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</si>
  <si>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</si>
  <si>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</si>
  <si>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</si>
  <si>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</si>
  <si>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</si>
  <si>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</si>
  <si>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</si>
  <si>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</si>
  <si>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</si>
  <si>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</si>
  <si>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</si>
  <si>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</si>
  <si>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</si>
  <si>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</si>
  <si>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</si>
  <si>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</si>
  <si>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</si>
  <si>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</si>
  <si>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</si>
  <si>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</si>
  <si>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</si>
  <si>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</si>
  <si>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</si>
  <si>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</si>
  <si>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</si>
  <si>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</si>
  <si>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</si>
  <si>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</si>
  <si>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</si>
  <si>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</si>
  <si>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</si>
  <si>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</si>
  <si>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</si>
  <si>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</si>
  <si>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</si>
  <si>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</si>
  <si>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</si>
  <si>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</si>
  <si>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</si>
  <si>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</si>
  <si>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</si>
  <si>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</si>
  <si>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</si>
  <si>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</si>
  <si>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</si>
  <si>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</si>
  <si>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</si>
  <si>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</si>
  <si>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</si>
  <si>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</si>
  <si>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</si>
  <si>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</si>
  <si>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</si>
  <si>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</si>
  <si>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</si>
  <si>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</si>
  <si>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</si>
  <si>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</si>
  <si>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</si>
  <si>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</si>
  <si>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</si>
  <si>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</si>
  <si>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</si>
  <si>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</si>
  <si>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</si>
  <si>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</si>
  <si>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</si>
  <si>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</si>
  <si>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</si>
  <si>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</si>
  <si>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</si>
  <si>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</si>
  <si>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</si>
  <si>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</si>
  <si>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</si>
  <si>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</si>
  <si>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</si>
  <si>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</si>
  <si>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</si>
  <si>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</si>
  <si>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</si>
  <si>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</si>
  <si>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</si>
  <si>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</si>
  <si>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</si>
  <si>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</si>
  <si>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</si>
  <si>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</si>
  <si>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</si>
  <si>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</si>
  <si>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</si>
  <si>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</si>
  <si>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</si>
  <si>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</si>
  <si>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</si>
  <si>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</si>
  <si>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</si>
  <si>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</si>
  <si>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</si>
  <si>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</si>
  <si>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</si>
  <si>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</si>
  <si>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</si>
  <si>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</si>
  <si>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</si>
  <si>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</si>
  <si>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</si>
  <si>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</si>
  <si>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</si>
  <si>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</si>
  <si>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</si>
  <si>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</si>
  <si>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</si>
  <si>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</si>
  <si>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</si>
  <si>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</si>
  <si>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</si>
  <si>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</si>
  <si>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</si>
  <si>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</si>
  <si>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</si>
  <si>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</si>
  <si>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</si>
  <si>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</si>
  <si>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</si>
  <si>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</si>
  <si>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</si>
  <si>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</si>
  <si>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</si>
  <si>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</si>
  <si>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</si>
  <si>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</si>
  <si>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</si>
  <si>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</si>
  <si>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</si>
  <si>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</si>
  <si>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</si>
  <si>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</si>
  <si>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</si>
  <si>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</si>
  <si>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</si>
  <si>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</si>
  <si>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</si>
  <si>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</si>
  <si>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</si>
  <si>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</si>
  <si>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</si>
  <si>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</si>
  <si>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</si>
  <si>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</si>
  <si>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</si>
  <si>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</si>
  <si>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</si>
  <si>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</si>
  <si>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</si>
  <si>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</si>
  <si>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</si>
  <si>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</si>
  <si>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</si>
  <si>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</si>
  <si>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</si>
  <si>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</si>
  <si>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</si>
  <si>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</si>
  <si>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</si>
  <si>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</si>
  <si>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</si>
  <si>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</si>
  <si>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</si>
  <si>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</si>
  <si>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</si>
  <si>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</si>
  <si>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</si>
  <si>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</si>
  <si>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</si>
  <si>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</si>
  <si>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</si>
  <si>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</si>
  <si>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</si>
  <si>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</si>
  <si>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</si>
  <si>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</si>
  <si>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</si>
  <si>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</si>
  <si>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</si>
  <si>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</si>
  <si>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</si>
  <si>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</si>
  <si>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</si>
  <si>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</si>
  <si>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</si>
  <si>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</si>
  <si>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</si>
  <si>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</si>
  <si>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</si>
  <si>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</si>
  <si>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</si>
  <si>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</si>
  <si>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</si>
  <si>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</si>
  <si>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</si>
  <si>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</si>
  <si>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</si>
  <si>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</si>
  <si>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</si>
  <si>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</si>
  <si>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</si>
  <si>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</si>
  <si>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</si>
  <si>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</si>
  <si>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</si>
  <si>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</si>
  <si>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</si>
  <si>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</si>
  <si>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</si>
  <si>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</si>
  <si>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</si>
  <si>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</si>
  <si>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</si>
  <si>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</si>
  <si>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</si>
  <si>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</si>
  <si>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</si>
  <si>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</si>
  <si>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Casa de la Cultura del Municipio de Valle de Santiago, Gto.</t>
  </si>
  <si>
    <t>Correspondiente del 1 de Enero 30 de Junio de 2022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</si>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</sst>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20" fillId="0" borderId="0" xfId="10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4" t="s">
        <v>662</v>
      </c>
      <c r="B1" s="154"/>
      <c r="C1" s="17"/>
      <c r="D1" s="14" t="s">
        <v>614</v>
      </c>
      <c r="E1" s="15">
        <v>2022</v>
      </c>
    </row>
    <row r="2" spans="1:5" ht="18.95" customHeight="1" x14ac:dyDescent="0.2">
      <c r="A2" s="155" t="s">
        <v>613</v>
      </c>
      <c r="B2" s="155"/>
      <c r="C2" s="36"/>
      <c r="D2" s="14" t="s">
        <v>615</v>
      </c>
      <c r="E2" s="17" t="s">
        <v>620</v>
      </c>
    </row>
    <row r="3" spans="1:5" ht="18.95" customHeight="1" x14ac:dyDescent="0.2">
      <c r="A3" s="156" t="s">
        <v>663</v>
      </c>
      <c r="B3" s="156"/>
      <c r="C3" s="17"/>
      <c r="D3" s="14" t="s">
        <v>616</v>
      </c>
      <c r="E3" s="15">
        <v>2</v>
      </c>
    </row>
    <row r="4" spans="1:5" s="101" customFormat="1" ht="18.95" customHeight="1" x14ac:dyDescent="0.2">
      <c r="A4" s="156" t="s">
        <v>635</v>
      </c>
      <c r="B4" s="156"/>
      <c r="C4" s="156"/>
      <c r="D4" s="156"/>
      <c r="E4" s="156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636</v>
      </c>
    </row>
    <row r="41" spans="1:5" ht="12" thickBot="1" x14ac:dyDescent="0.25">
      <c r="A41" s="11"/>
      <c r="B41" s="12"/>
    </row>
    <row r="44" spans="1:5" x14ac:dyDescent="0.2">
      <c r="B44" s="101" t="s">
        <v>637</v>
      </c>
    </row>
    <row r="47" spans="1:5" x14ac:dyDescent="0.2">
      <c r="A47" s="157" t="s">
        <v>664</v>
      </c>
      <c r="B47" s="157"/>
      <c r="C47" s="157" t="s">
        <v>667</v>
      </c>
      <c r="D47" s="157"/>
      <c r="E47" s="157"/>
    </row>
    <row r="48" spans="1:5" x14ac:dyDescent="0.2">
      <c r="A48" s="157" t="s">
        <v>665</v>
      </c>
      <c r="B48" s="157"/>
      <c r="C48" s="157" t="s">
        <v>668</v>
      </c>
      <c r="D48" s="157"/>
      <c r="E48" s="157"/>
    </row>
    <row r="49" spans="1:5" x14ac:dyDescent="0.2">
      <c r="A49" s="157" t="s">
        <v>666</v>
      </c>
      <c r="B49" s="157"/>
      <c r="C49" s="157" t="s">
        <v>669</v>
      </c>
      <c r="D49" s="157"/>
      <c r="E49" s="157"/>
    </row>
  </sheetData>
  <sheetProtection formatCells="0" formatColumns="0" formatRows="0" autoFilter="0" pivotTables="0"/>
  <mergeCells count="10">
    <mergeCell ref="A48:B48"/>
    <mergeCell ref="A49:B49"/>
    <mergeCell ref="C47:E47"/>
    <mergeCell ref="C48:E48"/>
    <mergeCell ref="C49:E49"/>
    <mergeCell ref="A1:B1"/>
    <mergeCell ref="A2:B2"/>
    <mergeCell ref="A3:B3"/>
    <mergeCell ref="A4:E4"/>
    <mergeCell ref="A47:B47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61" t="s">
        <v>662</v>
      </c>
      <c r="B1" s="162"/>
      <c r="C1" s="163"/>
    </row>
    <row r="2" spans="1:3" s="37" customFormat="1" ht="18" customHeight="1" x14ac:dyDescent="0.25">
      <c r="A2" s="164" t="s">
        <v>625</v>
      </c>
      <c r="B2" s="165"/>
      <c r="C2" s="166"/>
    </row>
    <row r="3" spans="1:3" s="37" customFormat="1" ht="18" customHeight="1" x14ac:dyDescent="0.25">
      <c r="A3" s="164" t="s">
        <v>663</v>
      </c>
      <c r="B3" s="167"/>
      <c r="C3" s="166"/>
    </row>
    <row r="4" spans="1:3" s="40" customFormat="1" ht="18" customHeight="1" x14ac:dyDescent="0.2">
      <c r="A4" s="168" t="s">
        <v>626</v>
      </c>
      <c r="B4" s="169"/>
      <c r="C4" s="170"/>
    </row>
    <row r="5" spans="1:3" s="38" customFormat="1" x14ac:dyDescent="0.2">
      <c r="A5" s="58" t="s">
        <v>525</v>
      </c>
      <c r="B5" s="58"/>
      <c r="C5" s="59">
        <v>1399990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1399990</v>
      </c>
    </row>
    <row r="22" spans="1:3" x14ac:dyDescent="0.2">
      <c r="B22" s="153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71" t="s">
        <v>662</v>
      </c>
      <c r="B1" s="172"/>
      <c r="C1" s="173"/>
    </row>
    <row r="2" spans="1:3" s="41" customFormat="1" ht="18.95" customHeight="1" x14ac:dyDescent="0.25">
      <c r="A2" s="174" t="s">
        <v>627</v>
      </c>
      <c r="B2" s="175"/>
      <c r="C2" s="176"/>
    </row>
    <row r="3" spans="1:3" s="41" customFormat="1" ht="18.95" customHeight="1" x14ac:dyDescent="0.25">
      <c r="A3" s="174" t="s">
        <v>663</v>
      </c>
      <c r="B3" s="177"/>
      <c r="C3" s="176"/>
    </row>
    <row r="4" spans="1:3" s="42" customFormat="1" x14ac:dyDescent="0.2">
      <c r="A4" s="168" t="s">
        <v>626</v>
      </c>
      <c r="B4" s="169"/>
      <c r="C4" s="170"/>
    </row>
    <row r="5" spans="1:3" x14ac:dyDescent="0.2">
      <c r="A5" s="89" t="s">
        <v>538</v>
      </c>
      <c r="B5" s="58"/>
      <c r="C5" s="82">
        <v>1207470.49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4" x14ac:dyDescent="0.2">
      <c r="A33" s="98" t="s">
        <v>562</v>
      </c>
      <c r="B33" s="81" t="s">
        <v>451</v>
      </c>
      <c r="C33" s="91">
        <v>0</v>
      </c>
    </row>
    <row r="34" spans="1:4" x14ac:dyDescent="0.2">
      <c r="A34" s="98" t="s">
        <v>563</v>
      </c>
      <c r="B34" s="81" t="s">
        <v>564</v>
      </c>
      <c r="C34" s="91">
        <v>0</v>
      </c>
    </row>
    <row r="35" spans="1:4" x14ac:dyDescent="0.2">
      <c r="A35" s="98" t="s">
        <v>565</v>
      </c>
      <c r="B35" s="81" t="s">
        <v>566</v>
      </c>
      <c r="C35" s="91">
        <v>0</v>
      </c>
    </row>
    <row r="36" spans="1:4" x14ac:dyDescent="0.2">
      <c r="A36" s="98" t="s">
        <v>567</v>
      </c>
      <c r="B36" s="81" t="s">
        <v>459</v>
      </c>
      <c r="C36" s="91">
        <v>0</v>
      </c>
    </row>
    <row r="37" spans="1:4" x14ac:dyDescent="0.2">
      <c r="A37" s="98" t="s">
        <v>568</v>
      </c>
      <c r="B37" s="90" t="s">
        <v>569</v>
      </c>
      <c r="C37" s="97">
        <v>0</v>
      </c>
    </row>
    <row r="38" spans="1:4" x14ac:dyDescent="0.2">
      <c r="A38" s="83"/>
      <c r="B38" s="86"/>
      <c r="C38" s="87"/>
    </row>
    <row r="39" spans="1:4" x14ac:dyDescent="0.2">
      <c r="A39" s="88" t="s">
        <v>84</v>
      </c>
      <c r="B39" s="58"/>
      <c r="C39" s="59">
        <f>C5-C7+C30</f>
        <v>1207470.49</v>
      </c>
    </row>
    <row r="41" spans="1:4" x14ac:dyDescent="0.2">
      <c r="A41" s="153" t="s">
        <v>637</v>
      </c>
      <c r="B41" s="153"/>
      <c r="C41" s="153"/>
      <c r="D41" s="15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60" t="s">
        <v>662</v>
      </c>
      <c r="B1" s="178"/>
      <c r="C1" s="178"/>
      <c r="D1" s="178"/>
      <c r="E1" s="178"/>
      <c r="F1" s="178"/>
      <c r="G1" s="27" t="s">
        <v>617</v>
      </c>
      <c r="H1" s="28">
        <v>2022</v>
      </c>
    </row>
    <row r="2" spans="1:10" ht="18.95" customHeight="1" x14ac:dyDescent="0.2">
      <c r="A2" s="160" t="s">
        <v>628</v>
      </c>
      <c r="B2" s="178"/>
      <c r="C2" s="178"/>
      <c r="D2" s="178"/>
      <c r="E2" s="178"/>
      <c r="F2" s="178"/>
      <c r="G2" s="27" t="s">
        <v>618</v>
      </c>
      <c r="H2" s="28" t="s">
        <v>620</v>
      </c>
    </row>
    <row r="3" spans="1:10" ht="18.95" customHeight="1" x14ac:dyDescent="0.2">
      <c r="A3" s="179" t="s">
        <v>663</v>
      </c>
      <c r="B3" s="180"/>
      <c r="C3" s="180"/>
      <c r="D3" s="180"/>
      <c r="E3" s="180"/>
      <c r="F3" s="180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36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140">
        <v>2975264</v>
      </c>
      <c r="D40" s="140">
        <v>0</v>
      </c>
      <c r="E40" s="140">
        <v>0</v>
      </c>
      <c r="F40" s="140">
        <v>2975264</v>
      </c>
    </row>
    <row r="41" spans="1:6" x14ac:dyDescent="0.2">
      <c r="A41" s="29">
        <v>8120</v>
      </c>
      <c r="B41" s="29" t="s">
        <v>95</v>
      </c>
      <c r="C41" s="143">
        <f>C40-C44</f>
        <v>2975264</v>
      </c>
      <c r="D41" s="140">
        <v>0</v>
      </c>
      <c r="E41" s="140">
        <v>0</v>
      </c>
      <c r="F41" s="143">
        <f>F40-F44</f>
        <v>1575274</v>
      </c>
    </row>
    <row r="42" spans="1:6" x14ac:dyDescent="0.2">
      <c r="A42" s="29">
        <v>8130</v>
      </c>
      <c r="B42" s="29" t="s">
        <v>94</v>
      </c>
      <c r="C42" s="140">
        <v>2975264</v>
      </c>
      <c r="D42" s="140">
        <v>0</v>
      </c>
      <c r="E42" s="140">
        <v>0</v>
      </c>
      <c r="F42" s="140">
        <v>2975264</v>
      </c>
    </row>
    <row r="43" spans="1:6" x14ac:dyDescent="0.2">
      <c r="A43" s="29">
        <v>8140</v>
      </c>
      <c r="B43" s="29" t="s">
        <v>93</v>
      </c>
      <c r="C43" s="140">
        <v>0</v>
      </c>
      <c r="D43" s="140">
        <v>0</v>
      </c>
      <c r="E43" s="140">
        <v>0</v>
      </c>
      <c r="F43" s="140">
        <v>1399990</v>
      </c>
    </row>
    <row r="44" spans="1:6" x14ac:dyDescent="0.2">
      <c r="A44" s="29">
        <v>8150</v>
      </c>
      <c r="B44" s="29" t="s">
        <v>92</v>
      </c>
      <c r="C44" s="140">
        <v>0</v>
      </c>
      <c r="D44" s="140">
        <v>0</v>
      </c>
      <c r="E44" s="140">
        <v>0</v>
      </c>
      <c r="F44" s="140">
        <v>1399990</v>
      </c>
    </row>
    <row r="45" spans="1:6" x14ac:dyDescent="0.2">
      <c r="A45" s="29">
        <v>8210</v>
      </c>
      <c r="B45" s="29" t="s">
        <v>91</v>
      </c>
      <c r="C45" s="140">
        <v>2975264</v>
      </c>
      <c r="D45" s="140">
        <v>0</v>
      </c>
      <c r="E45" s="140">
        <v>0</v>
      </c>
      <c r="F45" s="140">
        <v>2975264</v>
      </c>
    </row>
    <row r="46" spans="1:6" x14ac:dyDescent="0.2">
      <c r="A46" s="29">
        <v>8220</v>
      </c>
      <c r="B46" s="29" t="s">
        <v>90</v>
      </c>
      <c r="C46" s="143">
        <f>C47-C50</f>
        <v>2975264</v>
      </c>
      <c r="D46" s="140">
        <v>0</v>
      </c>
      <c r="E46" s="140">
        <v>0</v>
      </c>
      <c r="F46" s="143">
        <f>F47-F50</f>
        <v>1767793.51</v>
      </c>
    </row>
    <row r="47" spans="1:6" x14ac:dyDescent="0.2">
      <c r="A47" s="29">
        <v>8230</v>
      </c>
      <c r="B47" s="29" t="s">
        <v>89</v>
      </c>
      <c r="C47" s="140">
        <v>2975264</v>
      </c>
      <c r="D47" s="140">
        <v>0</v>
      </c>
      <c r="E47" s="140">
        <v>0</v>
      </c>
      <c r="F47" s="140">
        <v>2975264</v>
      </c>
    </row>
    <row r="48" spans="1:6" x14ac:dyDescent="0.2">
      <c r="A48" s="29">
        <v>8240</v>
      </c>
      <c r="B48" s="29" t="s">
        <v>88</v>
      </c>
      <c r="C48" s="140">
        <v>0</v>
      </c>
      <c r="D48" s="140">
        <v>0</v>
      </c>
      <c r="E48" s="140">
        <v>0</v>
      </c>
      <c r="F48" s="140">
        <v>1207470.49</v>
      </c>
    </row>
    <row r="49" spans="1:6" x14ac:dyDescent="0.2">
      <c r="A49" s="29">
        <v>8250</v>
      </c>
      <c r="B49" s="29" t="s">
        <v>87</v>
      </c>
      <c r="C49" s="140">
        <v>0</v>
      </c>
      <c r="D49" s="140">
        <v>0</v>
      </c>
      <c r="E49" s="140">
        <v>0</v>
      </c>
      <c r="F49" s="140">
        <v>1207470.49</v>
      </c>
    </row>
    <row r="50" spans="1:6" x14ac:dyDescent="0.2">
      <c r="A50" s="29">
        <v>8260</v>
      </c>
      <c r="B50" s="29" t="s">
        <v>86</v>
      </c>
      <c r="C50" s="140">
        <v>0</v>
      </c>
      <c r="D50" s="140">
        <v>0</v>
      </c>
      <c r="E50" s="140">
        <v>0</v>
      </c>
      <c r="F50" s="140">
        <v>1207470.49</v>
      </c>
    </row>
    <row r="51" spans="1:6" x14ac:dyDescent="0.2">
      <c r="A51" s="29">
        <v>8270</v>
      </c>
      <c r="B51" s="29" t="s">
        <v>85</v>
      </c>
      <c r="C51" s="140">
        <v>0</v>
      </c>
      <c r="D51" s="140">
        <v>0</v>
      </c>
      <c r="E51" s="140">
        <v>0</v>
      </c>
      <c r="F51" s="140">
        <v>949682.15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81" t="s">
        <v>34</v>
      </c>
      <c r="B5" s="181"/>
      <c r="C5" s="181"/>
      <c r="D5" s="181"/>
      <c r="E5" s="181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2" t="s">
        <v>36</v>
      </c>
      <c r="C10" s="182"/>
      <c r="D10" s="182"/>
      <c r="E10" s="182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2" t="s">
        <v>38</v>
      </c>
      <c r="C12" s="182"/>
      <c r="D12" s="182"/>
      <c r="E12" s="182"/>
    </row>
    <row r="13" spans="1:8" s="127" customFormat="1" ht="26.1" customHeight="1" x14ac:dyDescent="0.2">
      <c r="A13" s="131" t="s">
        <v>603</v>
      </c>
      <c r="B13" s="182" t="s">
        <v>39</v>
      </c>
      <c r="C13" s="182"/>
      <c r="D13" s="182"/>
      <c r="E13" s="182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8" t="s">
        <v>662</v>
      </c>
      <c r="B1" s="159"/>
      <c r="C1" s="159"/>
      <c r="D1" s="159"/>
      <c r="E1" s="159"/>
      <c r="F1" s="159"/>
      <c r="G1" s="14" t="s">
        <v>617</v>
      </c>
      <c r="H1" s="25">
        <v>2022</v>
      </c>
    </row>
    <row r="2" spans="1:8" s="16" customFormat="1" ht="18.95" customHeight="1" x14ac:dyDescent="0.25">
      <c r="A2" s="158" t="s">
        <v>621</v>
      </c>
      <c r="B2" s="159"/>
      <c r="C2" s="159"/>
      <c r="D2" s="159"/>
      <c r="E2" s="159"/>
      <c r="F2" s="159"/>
      <c r="G2" s="14" t="s">
        <v>618</v>
      </c>
      <c r="H2" s="25" t="s">
        <v>620</v>
      </c>
    </row>
    <row r="3" spans="1:8" s="16" customFormat="1" ht="18.95" customHeight="1" x14ac:dyDescent="0.25">
      <c r="A3" s="158" t="s">
        <v>663</v>
      </c>
      <c r="B3" s="159"/>
      <c r="C3" s="159"/>
      <c r="D3" s="159"/>
      <c r="E3" s="159"/>
      <c r="F3" s="159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-0.2</v>
      </c>
      <c r="D15" s="24">
        <v>-0.2</v>
      </c>
      <c r="E15" s="24">
        <v>-0.2</v>
      </c>
      <c r="F15" s="24">
        <v>-0.2</v>
      </c>
      <c r="G15" s="24">
        <v>-0.2</v>
      </c>
    </row>
    <row r="16" spans="1:8" x14ac:dyDescent="0.2">
      <c r="A16" s="22">
        <v>1124</v>
      </c>
      <c r="B16" s="20" t="s">
        <v>202</v>
      </c>
      <c r="C16" s="24">
        <v>3101.59</v>
      </c>
      <c r="D16" s="24">
        <v>3374.09</v>
      </c>
      <c r="E16" s="24">
        <v>3254.03</v>
      </c>
      <c r="F16" s="24">
        <v>3331.34</v>
      </c>
      <c r="G16" s="24">
        <v>3373.81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17500</v>
      </c>
      <c r="D20" s="24">
        <v>17500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712812.22</v>
      </c>
      <c r="D62" s="24">
        <f t="shared" ref="D62:E62" si="0">SUM(D63:D70)</f>
        <v>0</v>
      </c>
      <c r="E62" s="24">
        <f t="shared" si="0"/>
        <v>-460097.56</v>
      </c>
    </row>
    <row r="63" spans="1:9" x14ac:dyDescent="0.2">
      <c r="A63" s="22">
        <v>1241</v>
      </c>
      <c r="B63" s="20" t="s">
        <v>239</v>
      </c>
      <c r="C63" s="24">
        <v>148827.06</v>
      </c>
      <c r="D63" s="24">
        <v>0</v>
      </c>
      <c r="E63" s="24">
        <v>-87313.74</v>
      </c>
    </row>
    <row r="64" spans="1:9" x14ac:dyDescent="0.2">
      <c r="A64" s="22">
        <v>1242</v>
      </c>
      <c r="B64" s="20" t="s">
        <v>240</v>
      </c>
      <c r="C64" s="24">
        <v>319276.73</v>
      </c>
      <c r="D64" s="24">
        <v>0</v>
      </c>
      <c r="E64" s="24">
        <v>-153063.39000000001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219720.43</v>
      </c>
      <c r="D66" s="24">
        <v>0</v>
      </c>
      <c r="E66" s="24">
        <v>-219720.43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148169.85999999999</v>
      </c>
      <c r="D110" s="24">
        <f>SUM(D111:D119)</f>
        <v>148169.85999999999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148169.85999999999</v>
      </c>
      <c r="D117" s="24">
        <f t="shared" si="1"/>
        <v>148169.85999999999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5" t="s">
        <v>662</v>
      </c>
      <c r="B1" s="155"/>
      <c r="C1" s="155"/>
      <c r="D1" s="14" t="s">
        <v>617</v>
      </c>
      <c r="E1" s="25">
        <v>2022</v>
      </c>
    </row>
    <row r="2" spans="1:5" s="16" customFormat="1" ht="18.95" customHeight="1" x14ac:dyDescent="0.25">
      <c r="A2" s="155" t="s">
        <v>622</v>
      </c>
      <c r="B2" s="155"/>
      <c r="C2" s="155"/>
      <c r="D2" s="14" t="s">
        <v>618</v>
      </c>
      <c r="E2" s="25" t="s">
        <v>620</v>
      </c>
    </row>
    <row r="3" spans="1:5" s="16" customFormat="1" ht="18.95" customHeight="1" x14ac:dyDescent="0.25">
      <c r="A3" s="155" t="s">
        <v>663</v>
      </c>
      <c r="B3" s="155"/>
      <c r="C3" s="155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75230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75230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75230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1324760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1324760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1324760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1207470.4900000002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1207470.4900000002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882891.34000000008</v>
      </c>
      <c r="D100" s="57">
        <f t="shared" ref="D100:D163" si="0">C100/$C$98</f>
        <v>0.73119082189743612</v>
      </c>
      <c r="E100" s="56"/>
    </row>
    <row r="101" spans="1:5" x14ac:dyDescent="0.2">
      <c r="A101" s="54">
        <v>5111</v>
      </c>
      <c r="B101" s="51" t="s">
        <v>363</v>
      </c>
      <c r="C101" s="55">
        <v>665537.05000000005</v>
      </c>
      <c r="D101" s="57">
        <f t="shared" si="0"/>
        <v>0.55118286990185572</v>
      </c>
      <c r="E101" s="56"/>
    </row>
    <row r="102" spans="1:5" x14ac:dyDescent="0.2">
      <c r="A102" s="54">
        <v>5112</v>
      </c>
      <c r="B102" s="51" t="s">
        <v>364</v>
      </c>
      <c r="C102" s="55">
        <v>124200</v>
      </c>
      <c r="D102" s="57">
        <f t="shared" si="0"/>
        <v>0.10285965663641186</v>
      </c>
      <c r="E102" s="56"/>
    </row>
    <row r="103" spans="1:5" x14ac:dyDescent="0.2">
      <c r="A103" s="54">
        <v>5113</v>
      </c>
      <c r="B103" s="51" t="s">
        <v>365</v>
      </c>
      <c r="C103" s="55">
        <v>17122.29</v>
      </c>
      <c r="D103" s="57">
        <f t="shared" si="0"/>
        <v>1.4180296861747732E-2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76032</v>
      </c>
      <c r="D105" s="57">
        <f t="shared" si="0"/>
        <v>6.2967998497420824E-2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96720.41</v>
      </c>
      <c r="D107" s="57">
        <f t="shared" si="0"/>
        <v>8.0101676025225249E-2</v>
      </c>
      <c r="E107" s="56"/>
    </row>
    <row r="108" spans="1:5" x14ac:dyDescent="0.2">
      <c r="A108" s="54">
        <v>5121</v>
      </c>
      <c r="B108" s="51" t="s">
        <v>370</v>
      </c>
      <c r="C108" s="55">
        <v>16944.38</v>
      </c>
      <c r="D108" s="57">
        <f t="shared" si="0"/>
        <v>1.4032955786770406E-2</v>
      </c>
      <c r="E108" s="56"/>
    </row>
    <row r="109" spans="1:5" x14ac:dyDescent="0.2">
      <c r="A109" s="54">
        <v>5122</v>
      </c>
      <c r="B109" s="51" t="s">
        <v>371</v>
      </c>
      <c r="C109" s="55">
        <v>7517.96</v>
      </c>
      <c r="D109" s="57">
        <f t="shared" si="0"/>
        <v>6.2262059919990249E-3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4521.43</v>
      </c>
      <c r="D112" s="57">
        <f t="shared" si="0"/>
        <v>3.7445469992397075E-3</v>
      </c>
      <c r="E112" s="56"/>
    </row>
    <row r="113" spans="1:5" x14ac:dyDescent="0.2">
      <c r="A113" s="54">
        <v>5126</v>
      </c>
      <c r="B113" s="51" t="s">
        <v>375</v>
      </c>
      <c r="C113" s="55">
        <v>34955.040000000001</v>
      </c>
      <c r="D113" s="57">
        <f t="shared" si="0"/>
        <v>2.894898077384897E-2</v>
      </c>
      <c r="E113" s="56"/>
    </row>
    <row r="114" spans="1:5" x14ac:dyDescent="0.2">
      <c r="A114" s="54">
        <v>5127</v>
      </c>
      <c r="B114" s="51" t="s">
        <v>376</v>
      </c>
      <c r="C114" s="55">
        <v>32781.599999999999</v>
      </c>
      <c r="D114" s="57">
        <f t="shared" si="0"/>
        <v>2.7148986473367141E-2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227858.74</v>
      </c>
      <c r="D117" s="57">
        <f t="shared" si="0"/>
        <v>0.18870750207733852</v>
      </c>
      <c r="E117" s="56"/>
    </row>
    <row r="118" spans="1:5" x14ac:dyDescent="0.2">
      <c r="A118" s="54">
        <v>5131</v>
      </c>
      <c r="B118" s="51" t="s">
        <v>380</v>
      </c>
      <c r="C118" s="55">
        <v>15296</v>
      </c>
      <c r="D118" s="57">
        <f t="shared" si="0"/>
        <v>1.2667804411518163E-2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11380.74</v>
      </c>
      <c r="D121" s="57">
        <f t="shared" si="0"/>
        <v>9.4252738218057793E-3</v>
      </c>
      <c r="E121" s="56"/>
    </row>
    <row r="122" spans="1:5" x14ac:dyDescent="0.2">
      <c r="A122" s="54">
        <v>5135</v>
      </c>
      <c r="B122" s="51" t="s">
        <v>384</v>
      </c>
      <c r="C122" s="55">
        <v>42270.46</v>
      </c>
      <c r="D122" s="57">
        <f t="shared" si="0"/>
        <v>3.5007447676837215E-2</v>
      </c>
      <c r="E122" s="56"/>
    </row>
    <row r="123" spans="1:5" x14ac:dyDescent="0.2">
      <c r="A123" s="54">
        <v>5136</v>
      </c>
      <c r="B123" s="51" t="s">
        <v>385</v>
      </c>
      <c r="C123" s="55">
        <v>1914.1</v>
      </c>
      <c r="D123" s="57">
        <f t="shared" si="0"/>
        <v>1.585214724378067E-3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135705.44</v>
      </c>
      <c r="D125" s="57">
        <f t="shared" si="0"/>
        <v>0.11238820420364888</v>
      </c>
      <c r="E125" s="56"/>
    </row>
    <row r="126" spans="1:5" x14ac:dyDescent="0.2">
      <c r="A126" s="54">
        <v>5139</v>
      </c>
      <c r="B126" s="51" t="s">
        <v>388</v>
      </c>
      <c r="C126" s="55">
        <v>21292</v>
      </c>
      <c r="D126" s="57">
        <f t="shared" si="0"/>
        <v>1.7633557239150412E-2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60" t="s">
        <v>662</v>
      </c>
      <c r="B1" s="160"/>
      <c r="C1" s="160"/>
      <c r="D1" s="27" t="s">
        <v>617</v>
      </c>
      <c r="E1" s="28">
        <v>2022</v>
      </c>
    </row>
    <row r="2" spans="1:5" ht="18.95" customHeight="1" x14ac:dyDescent="0.2">
      <c r="A2" s="160" t="s">
        <v>623</v>
      </c>
      <c r="B2" s="160"/>
      <c r="C2" s="160"/>
      <c r="D2" s="27" t="s">
        <v>618</v>
      </c>
      <c r="E2" s="28" t="s">
        <v>620</v>
      </c>
    </row>
    <row r="3" spans="1:5" ht="18.95" customHeight="1" x14ac:dyDescent="0.2">
      <c r="A3" s="160" t="s">
        <v>663</v>
      </c>
      <c r="B3" s="160"/>
      <c r="C3" s="160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192519.51</v>
      </c>
    </row>
    <row r="15" spans="1:5" x14ac:dyDescent="0.2">
      <c r="A15" s="33">
        <v>3220</v>
      </c>
      <c r="B15" s="29" t="s">
        <v>473</v>
      </c>
      <c r="C15" s="34">
        <v>175955.54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0" t="s">
        <v>662</v>
      </c>
      <c r="B1" s="160"/>
      <c r="C1" s="160"/>
      <c r="D1" s="27" t="s">
        <v>617</v>
      </c>
      <c r="E1" s="28">
        <v>2022</v>
      </c>
    </row>
    <row r="2" spans="1:5" s="35" customFormat="1" ht="18.95" customHeight="1" x14ac:dyDescent="0.25">
      <c r="A2" s="160" t="s">
        <v>624</v>
      </c>
      <c r="B2" s="160"/>
      <c r="C2" s="160"/>
      <c r="D2" s="27" t="s">
        <v>618</v>
      </c>
      <c r="E2" s="28" t="s">
        <v>620</v>
      </c>
    </row>
    <row r="3" spans="1:5" s="35" customFormat="1" ht="18.95" customHeight="1" x14ac:dyDescent="0.25">
      <c r="A3" s="160" t="s">
        <v>663</v>
      </c>
      <c r="B3" s="160"/>
      <c r="C3" s="160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240328.86</v>
      </c>
      <c r="D9" s="34">
        <v>77047.12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240328.86</v>
      </c>
      <c r="D15" s="143">
        <f>SUM(D8:D14)</f>
        <v>77047.12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192519.51</v>
      </c>
      <c r="D47" s="143">
        <v>-88034.32</v>
      </c>
    </row>
    <row r="48" spans="1:5" x14ac:dyDescent="0.2">
      <c r="A48" s="139"/>
      <c r="B48" s="144" t="s">
        <v>629</v>
      </c>
      <c r="C48" s="143">
        <f>C49+C61+C93+C96</f>
        <v>257788.34</v>
      </c>
      <c r="D48" s="143">
        <f>D49+D61+D93+D96</f>
        <v>0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257788.34</v>
      </c>
      <c r="D96" s="143">
        <f>SUM(D97:D101)</f>
        <v>0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91805.38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165982.96</v>
      </c>
      <c r="D99" s="140">
        <v>0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450307.85</v>
      </c>
      <c r="D113" s="143">
        <f>D47+D48-D102</f>
        <v>-88034.32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2022-07-20T14:55:42Z</cp:lastPrinted>
  <dcterms:created xsi:type="dcterms:W3CDTF">2012-12-11T20:36:24Z</dcterms:created>
  <dcterms:modified xsi:type="dcterms:W3CDTF">2022-07-20T14:57:15Z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