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2\CUENTA PUBLICA 2022\"/>
    </mc:Choice>
  </mc:AlternateContent>
  <bookViews>
    <workbookView xWindow="0" yWindow="0" windowWidth="2304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114" i="62" l="1"/>
  <c r="D114" i="62"/>
  <c r="D111" i="62"/>
  <c r="D110" i="62" s="1"/>
  <c r="C111" i="62"/>
  <c r="C110" i="62" s="1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63" i="62" l="1"/>
  <c r="C48" i="62" s="1"/>
  <c r="C126" i="62" s="1"/>
  <c r="C98" i="60"/>
  <c r="C58" i="60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5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<sst xmlns="http://schemas.openxmlformats.org/spreadsheetml/2006/main" count="957" uniqueCount="680">
  <si>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</si>
  <si>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</si>
  <si>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</si>
  <si>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</si>
  <si>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</si>
  <si>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</si>
  <si>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</si>
  <si>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</si>
  <si>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</si>
  <si>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</si>
  <si>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</si>
  <si>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</si>
  <si>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</si>
  <si>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</si>
  <si>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</si>
  <si>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</si>
  <si>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</si>
  <si>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</si>
  <si>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</si>
  <si>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</si>
  <si>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</si>
  <si>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</si>
  <si>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</si>
  <si>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</si>
  <si>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</si>
  <si>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</si>
  <si>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</si>
  <si>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</si>
  <si>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</si>
  <si>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</si>
  <si>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</si>
  <si>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</si>
  <si>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</si>
  <si>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</si>
  <si>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</si>
  <si>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</si>
  <si>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</si>
  <si>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</si>
  <si>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</si>
  <si>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</si>
  <si>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</si>
  <si>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</si>
  <si>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</si>
  <si>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</si>
  <si>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</si>
  <si>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</si>
  <si>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</si>
  <si>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</si>
  <si>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</si>
  <si>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</si>
  <si>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</si>
  <si>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</si>
  <si>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</si>
  <si>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</si>
  <si>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</si>
  <si>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</si>
  <si>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</si>
  <si>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</si>
  <si>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</si>
  <si>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</si>
  <si>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</si>
  <si>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</si>
  <si>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</si>
  <si>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</si>
  <si>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</si>
  <si>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</si>
  <si>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</si>
  <si>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</si>
  <si>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</si>
  <si>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</si>
  <si>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</si>
  <si>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</si>
  <si>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</si>
  <si>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</si>
  <si>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</si>
  <si>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</si>
  <si>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</si>
  <si>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</si>
  <si>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</si>
  <si>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</si>
  <si>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</si>
  <si>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</si>
  <si>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</si>
  <si>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</si>
  <si>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</si>
  <si>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</si>
  <si>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</si>
  <si>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</si>
  <si>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</si>
  <si>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</si>
  <si>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</si>
  <si>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</si>
  <si>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</si>
  <si>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</si>
  <si>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</si>
  <si>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</si>
  <si>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</si>
  <si>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</si>
  <si>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</si>
  <si>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</si>
  <si>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</si>
  <si>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</si>
  <si>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</si>
  <si>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</si>
  <si>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</si>
  <si>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</si>
  <si>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</si>
  <si>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</si>
  <si>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</si>
  <si>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</si>
  <si>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</si>
  <si>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</si>
  <si>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</si>
  <si>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</si>
  <si>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</si>
  <si>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</si>
  <si>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</si>
  <si>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</si>
  <si>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</si>
  <si>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</si>
  <si>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</si>
  <si>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</si>
  <si>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</si>
  <si>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</si>
  <si>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</si>
  <si>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</si>
  <si>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</si>
  <si>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</si>
  <si>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</si>
  <si>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</si>
  <si>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</si>
  <si>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</si>
  <si>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</si>
  <si>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</si>
  <si>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</si>
  <si>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</si>
  <si>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</si>
  <si>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</si>
  <si>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</si>
  <si>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</si>
  <si>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</si>
  <si>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</si>
  <si>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</si>
  <si>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</si>
  <si>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</si>
  <si>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</si>
  <si>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</si>
  <si>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</si>
  <si>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</si>
  <si>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</si>
  <si>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</si>
  <si>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</si>
  <si>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</si>
  <si>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</si>
  <si>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</si>
  <si>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</si>
  <si>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</si>
  <si>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</si>
  <si>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</si>
  <si>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</si>
  <si>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</si>
  <si>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</si>
  <si>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</si>
  <si>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</si>
  <si>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</si>
  <si>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</si>
  <si>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</si>
  <si>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</si>
  <si>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</si>
  <si>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</si>
  <si>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</si>
  <si>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</si>
  <si>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</si>
  <si>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</si>
  <si>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</si>
  <si>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</si>
  <si>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</si>
  <si>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</si>
  <si>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</si>
  <si>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</si>
  <si>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</si>
  <si>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</si>
  <si>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</si>
  <si>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</si>
  <si>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</si>
  <si>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</si>
  <si>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</si>
  <si>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</si>
  <si>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</si>
  <si>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</si>
  <si>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</si>
  <si>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</si>
  <si>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</si>
  <si>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</si>
  <si>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</si>
  <si>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</si>
  <si>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</si>
  <si>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</si>
  <si>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</si>
  <si>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</si>
  <si>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</si>
  <si>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</si>
  <si>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</si>
  <si>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</si>
  <si>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</si>
  <si>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</si>
  <si>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</si>
  <si>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</si>
  <si>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</si>
  <si>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</si>
  <si>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</si>
  <si>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</si>
  <si>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</si>
  <si>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</si>
  <si>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</si>
  <si>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</si>
  <si>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</si>
  <si>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</si>
  <si>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</si>
  <si>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</si>
  <si>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</si>
  <si>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</si>
  <si>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</si>
  <si>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</si>
  <si>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</si>
  <si>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</si>
  <si>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</si>
  <si>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</si>
  <si>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</si>
  <si>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</si>
  <si>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</si>
  <si>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</si>
  <si>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</si>
  <si>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</si>
  <si>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</si>
  <si>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</si>
  <si>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</si>
  <si>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</si>
  <si>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</si>
  <si>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</si>
  <si>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</si>
  <si>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</si>
  <si>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</si>
  <si>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</si>
  <si>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</si>
  <si>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</si>
  <si>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</si>
  <si>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</si>
  <si>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</si>
  <si>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</si>
  <si>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</si>
  <si>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</si>
  <si>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</si>
  <si>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</si>
  <si>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</si>
  <si>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</si>
  <si>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</si>
  <si>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</si>
  <si>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</si>
  <si>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</si>
  <si>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</si>
  <si>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</si>
  <si>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</si>
  <si>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</si>
  <si>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</si>
  <si>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</si>
  <si>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</si>
  <si>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</si>
  <si>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</si>
  <si>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</si>
  <si>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</si>
  <si>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</si>
  <si>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</si>
  <si>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</si>
  <si>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</si>
  <si>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</si>
  <si>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</si>
  <si>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</si>
  <si>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</si>
  <si>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</si>
  <si>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</si>
  <si>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</si>
  <si>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</si>
  <si>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</si>
  <si>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</si>
  <si>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</si>
  <si>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</si>
  <si>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</si>
  <si>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</si>
  <si>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</si>
  <si>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</si>
  <si>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</si>
  <si>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</si>
  <si>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</si>
  <si>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</si>
  <si>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</si>
  <si>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</si>
  <si>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</si>
  <si>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</si>
  <si>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</si>
  <si>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</si>
  <si>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</si>
  <si>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</si>
  <si>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</si>
  <si>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</si>
  <si>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</si>
  <si>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</si>
  <si>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</si>
  <si>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</si>
  <si>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</si>
  <si>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</si>
  <si>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</si>
  <si>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</si>
  <si>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</si>
  <si>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</si>
  <si>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</si>
  <si>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</si>
  <si>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</si>
  <si>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</si>
  <si>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</si>
  <si>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</si>
  <si>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</si>
  <si>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</si>
  <si>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</si>
  <si>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</si>
  <si>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</si>
  <si>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</si>
  <si>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</si>
  <si>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</si>
  <si>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</si>
  <si>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</si>
  <si>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</si>
  <si>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</si>
  <si>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</si>
  <si>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</si>
  <si>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</si>
  <si>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</si>
  <si>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</si>
  <si>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</si>
  <si>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</si>
  <si>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</si>
  <si>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</si>
  <si>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</si>
  <si>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</si>
  <si>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</si>
  <si>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</si>
  <si>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</si>
  <si>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</si>
  <si>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</si>
  <si>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</si>
  <si>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</si>
  <si>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</si>
  <si>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</si>
  <si>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</si>
  <si>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</si>
  <si>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</si>
  <si>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</si>
  <si>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</si>
  <si>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</si>
  <si>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</si>
  <si>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</si>
  <si>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</si>
  <si>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</si>
  <si>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</si>
  <si>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</si>
  <si>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</si>
  <si>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</si>
  <si>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</si>
  <si>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</si>
  <si>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</si>
  <si>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</si>
  <si>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</si>
  <si>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</si>
  <si>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</si>
  <si>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</si>
  <si>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</si>
  <si>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</si>
  <si>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</si>
  <si>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</si>
  <si>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</si>
  <si>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</si>
  <si>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</si>
  <si>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</si>
  <si>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</si>
  <si>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</si>
  <si>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</si>
  <si>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</si>
  <si>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</si>
  <si>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</si>
  <si>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</si>
  <si>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</si>
  <si>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</si>
  <si>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</si>
  <si>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</si>
  <si>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</si>
  <si>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</si>
  <si>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</si>
  <si>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</si>
  <si>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</si>
  <si>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</si>
  <si>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</si>
  <si>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</si>
  <si>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</si>
  <si>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</si>
  <si>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</si>
  <si>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</si>
  <si>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</si>
  <si>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</si>
  <si>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</si>
  <si>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</si>
  <si>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</si>
  <si>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</si>
  <si>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</si>
  <si>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</si>
  <si>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</si>
  <si>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</si>
  <si>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</si>
  <si>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</si>
  <si>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</si>
  <si>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</si>
  <si>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</si>
  <si>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</si>
  <si>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</si>
  <si>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</si>
  <si>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</si>
  <si>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</si>
  <si>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</si>
  <si>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</si>
  <si>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</si>
  <si>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</si>
  <si>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</si>
  <si>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</si>
  <si>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</si>
  <si>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</si>
  <si>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</si>
  <si>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</si>
  <si>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</si>
  <si>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</si>
  <si>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</si>
  <si>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</si>
  <si>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</si>
  <si>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</si>
  <si>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</si>
  <si>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</si>
  <si>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</si>
  <si>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</si>
  <si>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</si>
  <si>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</si>
  <si>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</si>
  <si>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</si>
  <si>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</si>
  <si>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</si>
  <si>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</si>
  <si>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</si>
  <si>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</si>
  <si>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</si>
  <si>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</si>
  <si>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</si>
  <si>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</si>
  <si>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</si>
  <si>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</si>
  <si>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</si>
  <si>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</si>
  <si>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</si>
  <si>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</si>
  <si>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</si>
  <si>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</si>
  <si>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</si>
  <si>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</si>
  <si>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</si>
  <si>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</si>
  <si>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</si>
  <si>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</si>
  <si>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</si>
  <si>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</si>
  <si>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</si>
  <si>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</si>
  <si>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</si>
  <si>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</si>
  <si>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</si>
  <si>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</si>
  <si>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</si>
  <si>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</si>
  <si>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</si>
  <si>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</si>
  <si>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</si>
  <si>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</si>
  <si>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</si>
  <si>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</si>
  <si>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</si>
  <si>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</si>
  <si>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</si>
  <si>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</si>
  <si>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</si>
  <si>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</si>
  <si>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</si>
  <si>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</si>
  <si>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</si>
  <si>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</si>
  <si>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</si>
  <si>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</si>
  <si>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</si>
  <si>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</si>
  <si>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</si>
  <si>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</si>
  <si>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</si>
  <si>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</si>
  <si>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</si>
  <si>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</si>
  <si>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</si>
  <si>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</si>
  <si>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</si>
  <si>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</si>
  <si>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</si>
  <si>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</si>
  <si>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</si>
  <si>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</si>
  <si>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</si>
  <si>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</si>
  <si>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</si>
  <si>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</si>
  <si>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</si>
  <si>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</si>
  <si>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</si>
  <si>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</si>
  <si>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</si>
  <si>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</si>
  <si>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</si>
  <si>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</si>
  <si>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</si>
  <si>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</si>
  <si>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</si>
  <si>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</si>
  <si>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</si>
  <si>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</si>
  <si>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</si>
  <si>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</si>
  <si>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</si>
  <si>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</si>
  <si>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</si>
  <si>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</si>
  <si>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</si>
  <si>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</si>
  <si>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</si>
  <si>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</si>
  <si>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</si>
  <si>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</si>
  <si>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</si>
  <si>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</si>
  <si>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</si>
  <si>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</si>
  <si>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</si>
  <si>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</si>
  <si>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</si>
  <si>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</si>
  <si>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</si>
  <si>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</si>
  <si>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</si>
  <si>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</si>
  <si>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</si>
  <si>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</si>
  <si>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</si>
  <si>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</si>
  <si>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</si>
  <si>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</si>
  <si>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</si>
  <si>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</si>
  <si>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</si>
  <si>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</si>
  <si>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</si>
  <si>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</si>
  <si>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</si>
  <si>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</si>
  <si>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</si>
  <si>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</si>
  <si>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</si>
  <si>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</si>
  <si>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</si>
  <si>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</si>
  <si>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</si>
  <si>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</si>
  <si>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</si>
  <si>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</si>
  <si>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</si>
  <si>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</si>
  <si>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</si>
  <si>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</si>
  <si>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</si>
  <si>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</si>
  <si>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</si>
  <si>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</si>
  <si>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</si>
  <si>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</si>
  <si>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</si>
  <si>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</si>
  <si>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</si>
  <si>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</si>
  <si>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</si>
  <si>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</si>
  <si>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</si>
  <si>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</si>
  <si>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</si>
  <si>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</si>
  <si>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</si>
  <si>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</si>
  <si>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</si>
  <si>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</si>
  <si>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</si>
  <si>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</si>
  <si>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</si>
  <si>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</si>
  <si>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</si>
  <si>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</si>
  <si>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</si>
  <si>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</si>
  <si>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</si>
  <si>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</si>
  <si>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</si>
  <si>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</si>
  <si>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</si>
  <si>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</si>
  <si>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</si>
  <si>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</si>
  <si>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</si>
  <si>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</si>
  <si>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</si>
  <si>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</si>
  <si>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</si>
  <si>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</si>
  <si>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</si>
  <si>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</si>
  <si>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</si>
  <si>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</si>
  <si>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</si>
  <si>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</si>
  <si>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</si>
  <si>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</si>
  <si>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</si>
  <si>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</si>
  <si>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</si>
  <si>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</si>
  <si>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</si>
  <si>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</si>
  <si>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</si>
  <si>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</si>
  <si>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</si>
  <si>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</si>
  <si>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</si>
  <si>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</si>
  <si>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</si>
  <si>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</si>
  <si>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</si>
  <si>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</si>
  <si>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</si>
  <si>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</si>
  <si>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</si>
  <si>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</si>
  <si>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</si>
  <si>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</si>
  <si>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</si>
  <si>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</si>
  <si>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</si>
  <si>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</si>
  <si>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</si>
  <si>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</si>
  <si>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</si>
  <si>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</si>
  <si>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</si>
  <si>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</si>
  <si>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</si>
  <si>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</si>
  <si>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</si>
  <si>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Casa de la Cultura del Municipio de Valle de Santiago, Gto.</t>
  </si>
  <si>
    <t>Correspondiente del 1 de Enero 31 de Diciembre de 2022</t>
  </si>
  <si>
    <t>___________________________________________________</t>
  </si>
  <si>
    <t>DIRECTOR DE CASA DE LA CULTURA</t>
  </si>
  <si>
    <t>M.C.C. GUILLERMO GUSTAVO PEREZ LARA</t>
  </si>
  <si>
    <t>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</si>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</sst>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7"/>
      <color theme="1"/>
      <name val="Arial"/>
      <family val="2"/>
    </font>
    <font>
      <sz val="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0" xfId="0" applyFont="1" applyAlignment="1" applyProtection="1">
      <alignment horizontal="center"/>
      <protection locked="0"/>
    </xf>
    <xf numFmtId="0" fontId="22" fillId="0" borderId="0" xfId="10" applyFont="1"/>
    <xf numFmtId="0" fontId="23" fillId="0" borderId="0" xfId="10" applyFont="1"/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8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A2" sqref="A2:B2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672</v>
      </c>
      <c r="B1" s="166"/>
      <c r="C1" s="17"/>
      <c r="D1" s="14" t="s">
        <v>614</v>
      </c>
      <c r="E1" s="15">
        <v>2022</v>
      </c>
    </row>
    <row r="2" spans="1:5" ht="18.95" customHeight="1" x14ac:dyDescent="0.2">
      <c r="A2" s="167" t="s">
        <v>613</v>
      </c>
      <c r="B2" s="167"/>
      <c r="C2" s="36"/>
      <c r="D2" s="14" t="s">
        <v>615</v>
      </c>
      <c r="E2" s="17" t="s">
        <v>620</v>
      </c>
    </row>
    <row r="3" spans="1:5" ht="18.95" customHeight="1" x14ac:dyDescent="0.2">
      <c r="A3" s="168" t="s">
        <v>673</v>
      </c>
      <c r="B3" s="168"/>
      <c r="C3" s="17"/>
      <c r="D3" s="14" t="s">
        <v>616</v>
      </c>
      <c r="E3" s="15">
        <v>4</v>
      </c>
    </row>
    <row r="4" spans="1:5" s="93" customFormat="1" ht="18.95" customHeight="1" x14ac:dyDescent="0.2">
      <c r="A4" s="168" t="s">
        <v>635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577</v>
      </c>
      <c r="B24" s="95" t="s">
        <v>306</v>
      </c>
    </row>
    <row r="25" spans="1:2" x14ac:dyDescent="0.2">
      <c r="A25" s="94" t="s">
        <v>578</v>
      </c>
      <c r="B25" s="95" t="s">
        <v>579</v>
      </c>
    </row>
    <row r="26" spans="1:2" s="93" customFormat="1" x14ac:dyDescent="0.2">
      <c r="A26" s="94" t="s">
        <v>580</v>
      </c>
      <c r="B26" s="95" t="s">
        <v>343</v>
      </c>
    </row>
    <row r="27" spans="1:2" x14ac:dyDescent="0.2">
      <c r="A27" s="94" t="s">
        <v>581</v>
      </c>
      <c r="B27" s="95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5" x14ac:dyDescent="0.2">
      <c r="A33" s="7"/>
      <c r="B33" s="10"/>
    </row>
    <row r="34" spans="1:5" x14ac:dyDescent="0.2">
      <c r="A34" s="7"/>
      <c r="B34" s="9"/>
    </row>
    <row r="35" spans="1:5" x14ac:dyDescent="0.2">
      <c r="A35" s="45" t="s">
        <v>48</v>
      </c>
      <c r="B35" s="46" t="s">
        <v>43</v>
      </c>
    </row>
    <row r="36" spans="1:5" x14ac:dyDescent="0.2">
      <c r="A36" s="45" t="s">
        <v>49</v>
      </c>
      <c r="B36" s="46" t="s">
        <v>44</v>
      </c>
    </row>
    <row r="37" spans="1:5" x14ac:dyDescent="0.2">
      <c r="A37" s="7"/>
      <c r="B37" s="10"/>
    </row>
    <row r="38" spans="1:5" x14ac:dyDescent="0.2">
      <c r="A38" s="7"/>
      <c r="B38" s="8" t="s">
        <v>46</v>
      </c>
    </row>
    <row r="39" spans="1:5" x14ac:dyDescent="0.2">
      <c r="A39" s="7" t="s">
        <v>47</v>
      </c>
      <c r="B39" s="46" t="s">
        <v>32</v>
      </c>
    </row>
    <row r="40" spans="1:5" x14ac:dyDescent="0.2">
      <c r="A40" s="7"/>
      <c r="B40" s="46" t="s">
        <v>636</v>
      </c>
    </row>
    <row r="41" spans="1:5" ht="12" thickBot="1" x14ac:dyDescent="0.25">
      <c r="A41" s="11"/>
      <c r="B41" s="12"/>
    </row>
    <row r="44" spans="1:5" x14ac:dyDescent="0.2">
      <c r="B44" s="93" t="s">
        <v>637</v>
      </c>
    </row>
    <row r="46" spans="1:5" x14ac:dyDescent="0.2">
      <c r="A46" s="194" t="s">
        <v>674</v>
      </c>
      <c r="B46" s="194"/>
      <c r="C46" s="194" t="s">
        <v>677</v>
      </c>
      <c r="D46" s="194"/>
      <c r="E46" s="194"/>
    </row>
    <row r="47" spans="1:5" x14ac:dyDescent="0.2">
      <c r="A47" s="194" t="s">
        <v>675</v>
      </c>
      <c r="B47" s="194"/>
      <c r="C47" s="194" t="s">
        <v>678</v>
      </c>
      <c r="D47" s="194"/>
      <c r="E47" s="194"/>
    </row>
    <row r="48" spans="1:5" x14ac:dyDescent="0.2">
      <c r="A48" s="194" t="s">
        <v>676</v>
      </c>
      <c r="B48" s="194"/>
      <c r="C48" s="194" t="s">
        <v>679</v>
      </c>
      <c r="D48" s="194"/>
      <c r="E48" s="194"/>
    </row>
  </sheetData>
  <sheetProtection formatCells="0" formatColumns="0" formatRows="0" autoFilter="0" pivotTables="0"/>
  <mergeCells count="10">
    <mergeCell ref="A47:B47"/>
    <mergeCell ref="A48:B48"/>
    <mergeCell ref="C46:E46"/>
    <mergeCell ref="C47:E47"/>
    <mergeCell ref="C48:E48"/>
    <mergeCell ref="A1:B1"/>
    <mergeCell ref="A2:B2"/>
    <mergeCell ref="A3:B3"/>
    <mergeCell ref="A4:E4"/>
    <mergeCell ref="A46:B46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activeCell="A2" sqref="A2:C2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672</v>
      </c>
      <c r="B1" s="173"/>
      <c r="C1" s="174"/>
    </row>
    <row r="2" spans="1:3" s="37" customFormat="1" ht="18" customHeight="1" x14ac:dyDescent="0.25">
      <c r="A2" s="175" t="s">
        <v>625</v>
      </c>
      <c r="B2" s="176"/>
      <c r="C2" s="177"/>
    </row>
    <row r="3" spans="1:3" s="37" customFormat="1" ht="18" customHeight="1" x14ac:dyDescent="0.25">
      <c r="A3" s="175" t="s">
        <v>673</v>
      </c>
      <c r="B3" s="178"/>
      <c r="C3" s="177"/>
    </row>
    <row r="4" spans="1:3" s="40" customFormat="1" ht="18" customHeight="1" x14ac:dyDescent="0.2">
      <c r="A4" s="179" t="s">
        <v>626</v>
      </c>
      <c r="B4" s="180"/>
      <c r="C4" s="181"/>
    </row>
    <row r="5" spans="1:3" s="38" customFormat="1" x14ac:dyDescent="0.2">
      <c r="A5" s="58" t="s">
        <v>525</v>
      </c>
      <c r="B5" s="58"/>
      <c r="C5" s="145">
        <v>2879000</v>
      </c>
    </row>
    <row r="6" spans="1:3" x14ac:dyDescent="0.2">
      <c r="A6" s="59"/>
      <c r="B6" s="60"/>
      <c r="C6" s="61"/>
    </row>
    <row r="7" spans="1:3" x14ac:dyDescent="0.2">
      <c r="A7" s="68" t="s">
        <v>526</v>
      </c>
      <c r="B7" s="68"/>
      <c r="C7" s="146">
        <f>SUM(C8:C13)</f>
        <v>0</v>
      </c>
    </row>
    <row r="8" spans="1:3" x14ac:dyDescent="0.2">
      <c r="A8" s="76" t="s">
        <v>527</v>
      </c>
      <c r="B8" s="75" t="s">
        <v>344</v>
      </c>
      <c r="C8" s="147">
        <v>0</v>
      </c>
    </row>
    <row r="9" spans="1:3" x14ac:dyDescent="0.2">
      <c r="A9" s="62" t="s">
        <v>528</v>
      </c>
      <c r="B9" s="63" t="s">
        <v>537</v>
      </c>
      <c r="C9" s="147">
        <v>0</v>
      </c>
    </row>
    <row r="10" spans="1:3" x14ac:dyDescent="0.2">
      <c r="A10" s="62" t="s">
        <v>529</v>
      </c>
      <c r="B10" s="63" t="s">
        <v>352</v>
      </c>
      <c r="C10" s="147">
        <v>0</v>
      </c>
    </row>
    <row r="11" spans="1:3" x14ac:dyDescent="0.2">
      <c r="A11" s="62" t="s">
        <v>530</v>
      </c>
      <c r="B11" s="63" t="s">
        <v>353</v>
      </c>
      <c r="C11" s="147">
        <v>0</v>
      </c>
    </row>
    <row r="12" spans="1:3" x14ac:dyDescent="0.2">
      <c r="A12" s="62" t="s">
        <v>531</v>
      </c>
      <c r="B12" s="63" t="s">
        <v>354</v>
      </c>
      <c r="C12" s="147">
        <v>0</v>
      </c>
    </row>
    <row r="13" spans="1:3" x14ac:dyDescent="0.2">
      <c r="A13" s="64" t="s">
        <v>532</v>
      </c>
      <c r="B13" s="65" t="s">
        <v>533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83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536</v>
      </c>
      <c r="C16" s="147">
        <v>0</v>
      </c>
    </row>
    <row r="17" spans="1:3" x14ac:dyDescent="0.2">
      <c r="A17" s="70">
        <v>3.2</v>
      </c>
      <c r="B17" s="63" t="s">
        <v>534</v>
      </c>
      <c r="C17" s="147">
        <v>0</v>
      </c>
    </row>
    <row r="18" spans="1:3" x14ac:dyDescent="0.2">
      <c r="A18" s="70">
        <v>3.3</v>
      </c>
      <c r="B18" s="65" t="s">
        <v>535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82</v>
      </c>
      <c r="B20" s="73"/>
      <c r="C20" s="145">
        <f>C5+C7-C15</f>
        <v>2879000</v>
      </c>
    </row>
    <row r="22" spans="1:3" x14ac:dyDescent="0.2">
      <c r="B22" s="195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workbookViewId="0">
      <selection activeCell="A2" sqref="A2:C2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672</v>
      </c>
      <c r="B1" s="183"/>
      <c r="C1" s="184"/>
    </row>
    <row r="2" spans="1:3" s="41" customFormat="1" ht="18.95" customHeight="1" x14ac:dyDescent="0.25">
      <c r="A2" s="185" t="s">
        <v>627</v>
      </c>
      <c r="B2" s="186"/>
      <c r="C2" s="187"/>
    </row>
    <row r="3" spans="1:3" s="41" customFormat="1" ht="18.95" customHeight="1" x14ac:dyDescent="0.25">
      <c r="A3" s="185" t="s">
        <v>673</v>
      </c>
      <c r="B3" s="188"/>
      <c r="C3" s="187"/>
    </row>
    <row r="4" spans="1:3" s="42" customFormat="1" x14ac:dyDescent="0.2">
      <c r="A4" s="179" t="s">
        <v>626</v>
      </c>
      <c r="B4" s="180"/>
      <c r="C4" s="181"/>
    </row>
    <row r="5" spans="1:3" x14ac:dyDescent="0.2">
      <c r="A5" s="84" t="s">
        <v>538</v>
      </c>
      <c r="B5" s="58"/>
      <c r="C5" s="149">
        <v>2901451.08</v>
      </c>
    </row>
    <row r="6" spans="1:3" x14ac:dyDescent="0.2">
      <c r="A6" s="78"/>
      <c r="B6" s="60"/>
      <c r="C6" s="79"/>
    </row>
    <row r="7" spans="1:3" x14ac:dyDescent="0.2">
      <c r="A7" s="68" t="s">
        <v>539</v>
      </c>
      <c r="B7" s="80"/>
      <c r="C7" s="146">
        <f>SUM(C8:C28)</f>
        <v>0</v>
      </c>
    </row>
    <row r="8" spans="1:3" x14ac:dyDescent="0.2">
      <c r="A8" s="128">
        <v>2.1</v>
      </c>
      <c r="B8" s="85" t="s">
        <v>372</v>
      </c>
      <c r="C8" s="150">
        <v>0</v>
      </c>
    </row>
    <row r="9" spans="1:3" x14ac:dyDescent="0.2">
      <c r="A9" s="128">
        <v>2.2000000000000002</v>
      </c>
      <c r="B9" s="85" t="s">
        <v>369</v>
      </c>
      <c r="C9" s="150">
        <v>0</v>
      </c>
    </row>
    <row r="10" spans="1:3" x14ac:dyDescent="0.2">
      <c r="A10" s="90">
        <v>2.2999999999999998</v>
      </c>
      <c r="B10" s="77" t="s">
        <v>239</v>
      </c>
      <c r="C10" s="150">
        <v>0</v>
      </c>
    </row>
    <row r="11" spans="1:3" x14ac:dyDescent="0.2">
      <c r="A11" s="90">
        <v>2.4</v>
      </c>
      <c r="B11" s="77" t="s">
        <v>240</v>
      </c>
      <c r="C11" s="150">
        <v>0</v>
      </c>
    </row>
    <row r="12" spans="1:3" x14ac:dyDescent="0.2">
      <c r="A12" s="90">
        <v>2.5</v>
      </c>
      <c r="B12" s="77" t="s">
        <v>241</v>
      </c>
      <c r="C12" s="150">
        <v>0</v>
      </c>
    </row>
    <row r="13" spans="1:3" x14ac:dyDescent="0.2">
      <c r="A13" s="90">
        <v>2.6</v>
      </c>
      <c r="B13" s="77" t="s">
        <v>242</v>
      </c>
      <c r="C13" s="150">
        <v>0</v>
      </c>
    </row>
    <row r="14" spans="1:3" x14ac:dyDescent="0.2">
      <c r="A14" s="90">
        <v>2.7</v>
      </c>
      <c r="B14" s="77" t="s">
        <v>243</v>
      </c>
      <c r="C14" s="150">
        <v>0</v>
      </c>
    </row>
    <row r="15" spans="1:3" x14ac:dyDescent="0.2">
      <c r="A15" s="90">
        <v>2.8</v>
      </c>
      <c r="B15" s="77" t="s">
        <v>244</v>
      </c>
      <c r="C15" s="150">
        <v>0</v>
      </c>
    </row>
    <row r="16" spans="1:3" x14ac:dyDescent="0.2">
      <c r="A16" s="90">
        <v>2.9</v>
      </c>
      <c r="B16" s="77" t="s">
        <v>246</v>
      </c>
      <c r="C16" s="150">
        <v>0</v>
      </c>
    </row>
    <row r="17" spans="1:3" x14ac:dyDescent="0.2">
      <c r="A17" s="90" t="s">
        <v>540</v>
      </c>
      <c r="B17" s="77" t="s">
        <v>541</v>
      </c>
      <c r="C17" s="150">
        <v>0</v>
      </c>
    </row>
    <row r="18" spans="1:3" x14ac:dyDescent="0.2">
      <c r="A18" s="90" t="s">
        <v>570</v>
      </c>
      <c r="B18" s="77" t="s">
        <v>248</v>
      </c>
      <c r="C18" s="150">
        <v>0</v>
      </c>
    </row>
    <row r="19" spans="1:3" x14ac:dyDescent="0.2">
      <c r="A19" s="90" t="s">
        <v>571</v>
      </c>
      <c r="B19" s="77" t="s">
        <v>542</v>
      </c>
      <c r="C19" s="150">
        <v>0</v>
      </c>
    </row>
    <row r="20" spans="1:3" x14ac:dyDescent="0.2">
      <c r="A20" s="90" t="s">
        <v>572</v>
      </c>
      <c r="B20" s="77" t="s">
        <v>543</v>
      </c>
      <c r="C20" s="150">
        <v>0</v>
      </c>
    </row>
    <row r="21" spans="1:3" x14ac:dyDescent="0.2">
      <c r="A21" s="90" t="s">
        <v>573</v>
      </c>
      <c r="B21" s="77" t="s">
        <v>544</v>
      </c>
      <c r="C21" s="150">
        <v>0</v>
      </c>
    </row>
    <row r="22" spans="1:3" x14ac:dyDescent="0.2">
      <c r="A22" s="90" t="s">
        <v>545</v>
      </c>
      <c r="B22" s="77" t="s">
        <v>546</v>
      </c>
      <c r="C22" s="150">
        <v>0</v>
      </c>
    </row>
    <row r="23" spans="1:3" x14ac:dyDescent="0.2">
      <c r="A23" s="90" t="s">
        <v>547</v>
      </c>
      <c r="B23" s="77" t="s">
        <v>548</v>
      </c>
      <c r="C23" s="150">
        <v>0</v>
      </c>
    </row>
    <row r="24" spans="1:3" x14ac:dyDescent="0.2">
      <c r="A24" s="90" t="s">
        <v>549</v>
      </c>
      <c r="B24" s="77" t="s">
        <v>550</v>
      </c>
      <c r="C24" s="150">
        <v>0</v>
      </c>
    </row>
    <row r="25" spans="1:3" x14ac:dyDescent="0.2">
      <c r="A25" s="90" t="s">
        <v>551</v>
      </c>
      <c r="B25" s="77" t="s">
        <v>552</v>
      </c>
      <c r="C25" s="150">
        <v>0</v>
      </c>
    </row>
    <row r="26" spans="1:3" x14ac:dyDescent="0.2">
      <c r="A26" s="90" t="s">
        <v>553</v>
      </c>
      <c r="B26" s="77" t="s">
        <v>554</v>
      </c>
      <c r="C26" s="150">
        <v>0</v>
      </c>
    </row>
    <row r="27" spans="1:3" x14ac:dyDescent="0.2">
      <c r="A27" s="90" t="s">
        <v>555</v>
      </c>
      <c r="B27" s="77" t="s">
        <v>556</v>
      </c>
      <c r="C27" s="150">
        <v>0</v>
      </c>
    </row>
    <row r="28" spans="1:3" x14ac:dyDescent="0.2">
      <c r="A28" s="90" t="s">
        <v>557</v>
      </c>
      <c r="B28" s="85" t="s">
        <v>558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559</v>
      </c>
      <c r="B30" s="89"/>
      <c r="C30" s="151">
        <f>SUM(C31:C37)</f>
        <v>48019.02</v>
      </c>
    </row>
    <row r="31" spans="1:3" x14ac:dyDescent="0.2">
      <c r="A31" s="90" t="s">
        <v>560</v>
      </c>
      <c r="B31" s="77" t="s">
        <v>441</v>
      </c>
      <c r="C31" s="150">
        <v>48019.02</v>
      </c>
    </row>
    <row r="32" spans="1:3" x14ac:dyDescent="0.2">
      <c r="A32" s="90" t="s">
        <v>561</v>
      </c>
      <c r="B32" s="77" t="s">
        <v>80</v>
      </c>
      <c r="C32" s="150">
        <v>0</v>
      </c>
    </row>
    <row r="33" spans="1:3" x14ac:dyDescent="0.2">
      <c r="A33" s="90" t="s">
        <v>562</v>
      </c>
      <c r="B33" s="77" t="s">
        <v>451</v>
      </c>
      <c r="C33" s="150">
        <v>0</v>
      </c>
    </row>
    <row r="34" spans="1:3" x14ac:dyDescent="0.2">
      <c r="A34" s="90" t="s">
        <v>563</v>
      </c>
      <c r="B34" s="77" t="s">
        <v>564</v>
      </c>
      <c r="C34" s="150">
        <v>0</v>
      </c>
    </row>
    <row r="35" spans="1:3" x14ac:dyDescent="0.2">
      <c r="A35" s="90" t="s">
        <v>565</v>
      </c>
      <c r="B35" s="77" t="s">
        <v>566</v>
      </c>
      <c r="C35" s="150">
        <v>0</v>
      </c>
    </row>
    <row r="36" spans="1:3" x14ac:dyDescent="0.2">
      <c r="A36" s="90" t="s">
        <v>567</v>
      </c>
      <c r="B36" s="77" t="s">
        <v>459</v>
      </c>
      <c r="C36" s="150">
        <v>0</v>
      </c>
    </row>
    <row r="37" spans="1:3" x14ac:dyDescent="0.2">
      <c r="A37" s="90" t="s">
        <v>568</v>
      </c>
      <c r="B37" s="85" t="s">
        <v>569</v>
      </c>
      <c r="C37" s="152">
        <v>0</v>
      </c>
    </row>
    <row r="38" spans="1:3" x14ac:dyDescent="0.2">
      <c r="A38" s="78"/>
      <c r="B38" s="81"/>
      <c r="C38" s="82"/>
    </row>
    <row r="39" spans="1:3" x14ac:dyDescent="0.2">
      <c r="A39" s="83" t="s">
        <v>84</v>
      </c>
      <c r="B39" s="58"/>
      <c r="C39" s="145">
        <f>C5-C7+C30</f>
        <v>2949470.1</v>
      </c>
    </row>
    <row r="41" spans="1:3" x14ac:dyDescent="0.2">
      <c r="B41" s="196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A2" sqref="A2:F2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1" t="s">
        <v>672</v>
      </c>
      <c r="B1" s="189"/>
      <c r="C1" s="189"/>
      <c r="D1" s="189"/>
      <c r="E1" s="189"/>
      <c r="F1" s="189"/>
      <c r="G1" s="27" t="s">
        <v>617</v>
      </c>
      <c r="H1" s="28">
        <v>2022</v>
      </c>
    </row>
    <row r="2" spans="1:10" ht="18.95" customHeight="1" x14ac:dyDescent="0.2">
      <c r="A2" s="171" t="s">
        <v>628</v>
      </c>
      <c r="B2" s="189"/>
      <c r="C2" s="189"/>
      <c r="D2" s="189"/>
      <c r="E2" s="189"/>
      <c r="F2" s="189"/>
      <c r="G2" s="27" t="s">
        <v>618</v>
      </c>
      <c r="H2" s="28" t="s">
        <v>620</v>
      </c>
    </row>
    <row r="3" spans="1:10" ht="18.95" customHeight="1" x14ac:dyDescent="0.2">
      <c r="A3" s="190" t="s">
        <v>673</v>
      </c>
      <c r="B3" s="191"/>
      <c r="C3" s="191"/>
      <c r="D3" s="191"/>
      <c r="E3" s="191"/>
      <c r="F3" s="191"/>
      <c r="G3" s="27" t="s">
        <v>619</v>
      </c>
      <c r="H3" s="28">
        <v>4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2975264</v>
      </c>
      <c r="E40" s="34">
        <v>-2975264</v>
      </c>
      <c r="F40" s="34">
        <f t="shared" si="0"/>
        <v>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3137533.3</v>
      </c>
      <c r="E41" s="34">
        <v>-3137533.3</v>
      </c>
      <c r="F41" s="34">
        <f t="shared" si="0"/>
        <v>0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162269.29999999999</v>
      </c>
      <c r="E42" s="34">
        <v>-162269.29999999999</v>
      </c>
      <c r="F42" s="34">
        <f t="shared" si="0"/>
        <v>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2879000</v>
      </c>
      <c r="E43" s="34">
        <v>-2879000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2879000</v>
      </c>
      <c r="E44" s="34">
        <v>-2879000</v>
      </c>
      <c r="F44" s="34">
        <f t="shared" si="0"/>
        <v>0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2975264</v>
      </c>
      <c r="E45" s="34">
        <v>-2975264</v>
      </c>
      <c r="F45" s="34">
        <f t="shared" si="0"/>
        <v>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3451787.02</v>
      </c>
      <c r="E46" s="34">
        <v>-3451787.02</v>
      </c>
      <c r="F46" s="34">
        <f t="shared" si="0"/>
        <v>0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476523.02</v>
      </c>
      <c r="E47" s="34">
        <v>-476523.02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2901451.08</v>
      </c>
      <c r="E48" s="34">
        <v>-2901451.08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2901451.08</v>
      </c>
      <c r="E49" s="34">
        <v>-2901451.08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2901451.08</v>
      </c>
      <c r="E50" s="34">
        <v>-2901451.08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2901451.08</v>
      </c>
      <c r="E51" s="34">
        <v>-2901451.08</v>
      </c>
      <c r="F51" s="34">
        <f t="shared" si="0"/>
        <v>0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opLeftCell="A19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125</v>
      </c>
      <c r="B9" s="120"/>
      <c r="C9" s="120"/>
      <c r="D9" s="120"/>
    </row>
    <row r="10" spans="1:8" s="119" customFormat="1" ht="26.1" customHeight="1" x14ac:dyDescent="0.2">
      <c r="A10" s="122" t="s">
        <v>600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601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602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603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604</v>
      </c>
      <c r="B15" s="124" t="s">
        <v>40</v>
      </c>
    </row>
    <row r="16" spans="1:8" s="119" customFormat="1" ht="12.95" customHeight="1" x14ac:dyDescent="0.2">
      <c r="A16" s="123" t="s">
        <v>605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97</v>
      </c>
    </row>
    <row r="19" spans="1:4" s="119" customFormat="1" ht="12.95" customHeight="1" x14ac:dyDescent="0.2">
      <c r="A19" s="127" t="s">
        <v>606</v>
      </c>
    </row>
    <row r="20" spans="1:4" s="119" customFormat="1" ht="12.95" customHeight="1" x14ac:dyDescent="0.2">
      <c r="A20" s="127" t="s">
        <v>607</v>
      </c>
    </row>
    <row r="21" spans="1:4" s="119" customFormat="1" x14ac:dyDescent="0.2">
      <c r="A21" s="120"/>
    </row>
    <row r="22" spans="1:4" s="119" customFormat="1" x14ac:dyDescent="0.2">
      <c r="A22" s="120" t="s">
        <v>520</v>
      </c>
      <c r="B22" s="120"/>
      <c r="C22" s="120"/>
      <c r="D22" s="120"/>
    </row>
    <row r="23" spans="1:4" s="119" customFormat="1" x14ac:dyDescent="0.2">
      <c r="A23" s="120" t="s">
        <v>521</v>
      </c>
      <c r="B23" s="120"/>
      <c r="C23" s="120"/>
      <c r="D23" s="120"/>
    </row>
    <row r="24" spans="1:4" s="119" customFormat="1" x14ac:dyDescent="0.2">
      <c r="A24" s="120" t="s">
        <v>522</v>
      </c>
      <c r="B24" s="120"/>
      <c r="C24" s="120"/>
      <c r="D24" s="120"/>
    </row>
    <row r="25" spans="1:4" s="119" customFormat="1" x14ac:dyDescent="0.2">
      <c r="A25" s="120" t="s">
        <v>523</v>
      </c>
      <c r="B25" s="120"/>
      <c r="C25" s="120"/>
      <c r="D25" s="120"/>
    </row>
    <row r="26" spans="1:4" s="119" customFormat="1" x14ac:dyDescent="0.2">
      <c r="A26" s="120" t="s">
        <v>524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98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="106" zoomScaleNormal="106" workbookViewId="0">
      <selection activeCell="A2" sqref="A2:F2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9" t="s">
        <v>672</v>
      </c>
      <c r="B1" s="170"/>
      <c r="C1" s="170"/>
      <c r="D1" s="170"/>
      <c r="E1" s="170"/>
      <c r="F1" s="170"/>
      <c r="G1" s="14" t="s">
        <v>617</v>
      </c>
      <c r="H1" s="25">
        <v>2022</v>
      </c>
    </row>
    <row r="2" spans="1:8" s="16" customFormat="1" ht="18.95" customHeight="1" x14ac:dyDescent="0.25">
      <c r="A2" s="169" t="s">
        <v>621</v>
      </c>
      <c r="B2" s="170"/>
      <c r="C2" s="170"/>
      <c r="D2" s="170"/>
      <c r="E2" s="170"/>
      <c r="F2" s="170"/>
      <c r="G2" s="14" t="s">
        <v>618</v>
      </c>
      <c r="H2" s="25" t="s">
        <v>620</v>
      </c>
    </row>
    <row r="3" spans="1:8" s="16" customFormat="1" ht="18.95" customHeight="1" x14ac:dyDescent="0.25">
      <c r="A3" s="169" t="s">
        <v>673</v>
      </c>
      <c r="B3" s="170"/>
      <c r="C3" s="170"/>
      <c r="D3" s="170"/>
      <c r="E3" s="170"/>
      <c r="F3" s="170"/>
      <c r="G3" s="14" t="s">
        <v>619</v>
      </c>
      <c r="H3" s="25">
        <v>4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-0.2</v>
      </c>
      <c r="D15" s="24">
        <v>-0.2</v>
      </c>
      <c r="E15" s="24">
        <v>-0.2</v>
      </c>
      <c r="F15" s="24">
        <v>-0.2</v>
      </c>
      <c r="G15" s="24">
        <v>-0.2</v>
      </c>
    </row>
    <row r="16" spans="1:8" x14ac:dyDescent="0.2">
      <c r="A16" s="22">
        <v>1124</v>
      </c>
      <c r="B16" s="20" t="s">
        <v>202</v>
      </c>
      <c r="C16" s="24">
        <v>3102.93</v>
      </c>
      <c r="D16" s="24">
        <v>3374.09</v>
      </c>
      <c r="E16" s="24">
        <v>3254.03</v>
      </c>
      <c r="F16" s="24">
        <v>3331.34</v>
      </c>
      <c r="G16" s="24">
        <v>3373.81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3000</v>
      </c>
      <c r="D21" s="24">
        <v>3000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712812.22</v>
      </c>
      <c r="D62" s="24">
        <f t="shared" ref="D62:E62" si="0">SUM(D63:D70)</f>
        <v>48019.020000000004</v>
      </c>
      <c r="E62" s="24">
        <f t="shared" si="0"/>
        <v>-508116.58</v>
      </c>
    </row>
    <row r="63" spans="1:9" x14ac:dyDescent="0.2">
      <c r="A63" s="22">
        <v>1241</v>
      </c>
      <c r="B63" s="20" t="s">
        <v>239</v>
      </c>
      <c r="C63" s="24">
        <v>148827.06</v>
      </c>
      <c r="D63" s="24">
        <v>22979.65</v>
      </c>
      <c r="E63" s="24">
        <v>-110293.39</v>
      </c>
    </row>
    <row r="64" spans="1:9" x14ac:dyDescent="0.2">
      <c r="A64" s="22">
        <v>1242</v>
      </c>
      <c r="B64" s="20" t="s">
        <v>240</v>
      </c>
      <c r="C64" s="24">
        <v>319276.73</v>
      </c>
      <c r="D64" s="24">
        <v>25039.37</v>
      </c>
      <c r="E64" s="24">
        <v>-178102.76</v>
      </c>
    </row>
    <row r="65" spans="1:9" x14ac:dyDescent="0.2">
      <c r="A65" s="22">
        <v>1243</v>
      </c>
      <c r="B65" s="20" t="s">
        <v>241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242</v>
      </c>
      <c r="C66" s="24">
        <v>219720.43</v>
      </c>
      <c r="D66" s="24">
        <v>0</v>
      </c>
      <c r="E66" s="24">
        <v>-219720.43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0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245</v>
      </c>
      <c r="C69" s="24">
        <v>24988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249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168151.6</v>
      </c>
      <c r="D110" s="24">
        <f>SUM(D111:D119)</f>
        <v>168151.6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0</v>
      </c>
      <c r="D112" s="24">
        <f t="shared" ref="D112:D119" si="1">C112</f>
        <v>0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168151.6</v>
      </c>
      <c r="D117" s="24">
        <f t="shared" si="1"/>
        <v>168151.6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0</v>
      </c>
      <c r="D119" s="24">
        <f t="shared" si="1"/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149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595</v>
      </c>
    </row>
    <row r="10" spans="1:2" ht="15" customHeight="1" x14ac:dyDescent="0.2">
      <c r="A10" s="103"/>
      <c r="B10" s="102" t="s">
        <v>596</v>
      </c>
    </row>
    <row r="11" spans="1:2" ht="15" customHeight="1" x14ac:dyDescent="0.2">
      <c r="A11" s="103"/>
      <c r="B11" s="102" t="s">
        <v>127</v>
      </c>
    </row>
    <row r="12" spans="1:2" ht="15" customHeight="1" x14ac:dyDescent="0.2">
      <c r="A12" s="103"/>
      <c r="B12" s="102" t="s">
        <v>126</v>
      </c>
    </row>
    <row r="13" spans="1:2" ht="15" customHeight="1" x14ac:dyDescent="0.2">
      <c r="A13" s="103"/>
      <c r="B13" s="102" t="s">
        <v>128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137</v>
      </c>
    </row>
    <row r="20" spans="1:2" x14ac:dyDescent="0.2">
      <c r="A20" s="103"/>
    </row>
    <row r="21" spans="1:2" ht="15" customHeight="1" x14ac:dyDescent="0.2">
      <c r="A21" s="101" t="s">
        <v>133</v>
      </c>
      <c r="B21" s="1" t="s">
        <v>188</v>
      </c>
    </row>
    <row r="22" spans="1:2" ht="15" customHeight="1" x14ac:dyDescent="0.2">
      <c r="A22" s="103"/>
      <c r="B22" s="107" t="s">
        <v>189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129</v>
      </c>
    </row>
    <row r="26" spans="1:2" ht="15" customHeight="1" x14ac:dyDescent="0.2">
      <c r="A26" s="103"/>
      <c r="B26" s="106" t="s">
        <v>130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136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131</v>
      </c>
    </row>
    <row r="37" spans="1:2" ht="15" customHeight="1" x14ac:dyDescent="0.2">
      <c r="A37" s="103"/>
      <c r="B37" s="102" t="s">
        <v>138</v>
      </c>
    </row>
    <row r="38" spans="1:2" ht="15" customHeight="1" x14ac:dyDescent="0.2">
      <c r="A38" s="103"/>
      <c r="B38" s="109" t="s">
        <v>191</v>
      </c>
    </row>
    <row r="39" spans="1:2" ht="15" customHeight="1" x14ac:dyDescent="0.2">
      <c r="A39" s="103"/>
      <c r="B39" s="102" t="s">
        <v>192</v>
      </c>
    </row>
    <row r="40" spans="1:2" ht="15" customHeight="1" x14ac:dyDescent="0.2">
      <c r="A40" s="103"/>
      <c r="B40" s="102" t="s">
        <v>134</v>
      </c>
    </row>
    <row r="41" spans="1:2" ht="15" customHeight="1" x14ac:dyDescent="0.2">
      <c r="A41" s="103"/>
      <c r="B41" s="102" t="s">
        <v>135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139</v>
      </c>
    </row>
    <row r="44" spans="1:2" ht="15" customHeight="1" x14ac:dyDescent="0.2">
      <c r="A44" s="103"/>
      <c r="B44" s="102" t="s">
        <v>142</v>
      </c>
    </row>
    <row r="45" spans="1:2" ht="15" customHeight="1" x14ac:dyDescent="0.2">
      <c r="A45" s="103"/>
      <c r="B45" s="109" t="s">
        <v>193</v>
      </c>
    </row>
    <row r="46" spans="1:2" ht="15" customHeight="1" x14ac:dyDescent="0.2">
      <c r="A46" s="103"/>
      <c r="B46" s="102" t="s">
        <v>194</v>
      </c>
    </row>
    <row r="47" spans="1:2" ht="15" customHeight="1" x14ac:dyDescent="0.2">
      <c r="A47" s="103"/>
      <c r="B47" s="102" t="s">
        <v>141</v>
      </c>
    </row>
    <row r="48" spans="1:2" ht="15" customHeight="1" x14ac:dyDescent="0.2">
      <c r="A48" s="103"/>
      <c r="B48" s="102" t="s">
        <v>140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170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zoomScaleNormal="100" workbookViewId="0">
      <selection activeCell="A2" sqref="A2:C2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7" t="s">
        <v>672</v>
      </c>
      <c r="B1" s="167"/>
      <c r="C1" s="167"/>
      <c r="D1" s="14" t="s">
        <v>617</v>
      </c>
      <c r="E1" s="25">
        <v>2022</v>
      </c>
    </row>
    <row r="2" spans="1:5" s="16" customFormat="1" ht="18.95" customHeight="1" x14ac:dyDescent="0.25">
      <c r="A2" s="167" t="s">
        <v>622</v>
      </c>
      <c r="B2" s="167"/>
      <c r="C2" s="167"/>
      <c r="D2" s="14" t="s">
        <v>618</v>
      </c>
      <c r="E2" s="25" t="s">
        <v>620</v>
      </c>
    </row>
    <row r="3" spans="1:5" s="16" customFormat="1" ht="18.95" customHeight="1" x14ac:dyDescent="0.25">
      <c r="A3" s="167" t="s">
        <v>673</v>
      </c>
      <c r="B3" s="167"/>
      <c r="C3" s="167"/>
      <c r="D3" s="14" t="s">
        <v>619</v>
      </c>
      <c r="E3" s="25">
        <v>4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96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227980</v>
      </c>
      <c r="D8" s="92"/>
      <c r="E8" s="49"/>
    </row>
    <row r="9" spans="1:5" x14ac:dyDescent="0.2">
      <c r="A9" s="50">
        <v>4110</v>
      </c>
      <c r="B9" s="51" t="s">
        <v>307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309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314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323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498</v>
      </c>
      <c r="C34" s="55">
        <f>SUM(C35:C36)</f>
        <v>0</v>
      </c>
      <c r="D34" s="92"/>
      <c r="E34" s="49"/>
    </row>
    <row r="35" spans="1:5" x14ac:dyDescent="0.2">
      <c r="A35" s="50">
        <v>4151</v>
      </c>
      <c r="B35" s="51" t="s">
        <v>498</v>
      </c>
      <c r="C35" s="55">
        <v>0</v>
      </c>
      <c r="D35" s="92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500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612</v>
      </c>
      <c r="C46" s="55">
        <f>SUM(C47:C54)</f>
        <v>227980</v>
      </c>
      <c r="D46" s="92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504</v>
      </c>
      <c r="C49" s="55">
        <v>227980</v>
      </c>
      <c r="D49" s="92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2649520</v>
      </c>
      <c r="D58" s="92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337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338</v>
      </c>
      <c r="C65" s="55">
        <f>SUM(C66:C69)</f>
        <v>2649520</v>
      </c>
      <c r="D65" s="92"/>
      <c r="E65" s="49"/>
    </row>
    <row r="66" spans="1:5" x14ac:dyDescent="0.2">
      <c r="A66" s="50">
        <v>4221</v>
      </c>
      <c r="B66" s="51" t="s">
        <v>339</v>
      </c>
      <c r="C66" s="55">
        <v>2649520</v>
      </c>
      <c r="D66" s="92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1500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1500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1500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2949470.1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2901451.08</v>
      </c>
      <c r="D99" s="57">
        <f>C99/$C$98</f>
        <v>0.9837194416719125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2122979.1300000004</v>
      </c>
      <c r="D100" s="57">
        <f t="shared" ref="D100:D163" si="0">C100/$C$98</f>
        <v>0.71978323496142593</v>
      </c>
      <c r="E100" s="56"/>
    </row>
    <row r="101" spans="1:5" x14ac:dyDescent="0.2">
      <c r="A101" s="54">
        <v>5111</v>
      </c>
      <c r="B101" s="51" t="s">
        <v>363</v>
      </c>
      <c r="C101" s="55">
        <v>1340597.05</v>
      </c>
      <c r="D101" s="57">
        <f t="shared" si="0"/>
        <v>0.45452132232159259</v>
      </c>
      <c r="E101" s="56"/>
    </row>
    <row r="102" spans="1:5" x14ac:dyDescent="0.2">
      <c r="A102" s="54">
        <v>5112</v>
      </c>
      <c r="B102" s="51" t="s">
        <v>364</v>
      </c>
      <c r="C102" s="55">
        <v>335500</v>
      </c>
      <c r="D102" s="57">
        <f t="shared" si="0"/>
        <v>0.1137492460086305</v>
      </c>
      <c r="E102" s="56"/>
    </row>
    <row r="103" spans="1:5" x14ac:dyDescent="0.2">
      <c r="A103" s="54">
        <v>5113</v>
      </c>
      <c r="B103" s="51" t="s">
        <v>365</v>
      </c>
      <c r="C103" s="55">
        <v>251800.88</v>
      </c>
      <c r="D103" s="57">
        <f t="shared" si="0"/>
        <v>8.5371565556809678E-2</v>
      </c>
      <c r="E103" s="56"/>
    </row>
    <row r="104" spans="1:5" x14ac:dyDescent="0.2">
      <c r="A104" s="54">
        <v>5114</v>
      </c>
      <c r="B104" s="51" t="s">
        <v>366</v>
      </c>
      <c r="C104" s="55">
        <v>0</v>
      </c>
      <c r="D104" s="57">
        <f t="shared" si="0"/>
        <v>0</v>
      </c>
      <c r="E104" s="56"/>
    </row>
    <row r="105" spans="1:5" x14ac:dyDescent="0.2">
      <c r="A105" s="54">
        <v>5115</v>
      </c>
      <c r="B105" s="51" t="s">
        <v>367</v>
      </c>
      <c r="C105" s="55">
        <v>195081.2</v>
      </c>
      <c r="D105" s="57">
        <f t="shared" si="0"/>
        <v>6.6141101074392986E-2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192300.55000000002</v>
      </c>
      <c r="D107" s="57">
        <f t="shared" si="0"/>
        <v>6.5198338508330705E-2</v>
      </c>
      <c r="E107" s="56"/>
    </row>
    <row r="108" spans="1:5" x14ac:dyDescent="0.2">
      <c r="A108" s="54">
        <v>5121</v>
      </c>
      <c r="B108" s="51" t="s">
        <v>370</v>
      </c>
      <c r="C108" s="55">
        <v>46912.04</v>
      </c>
      <c r="D108" s="57">
        <f t="shared" si="0"/>
        <v>1.5905243453730893E-2</v>
      </c>
      <c r="E108" s="56"/>
    </row>
    <row r="109" spans="1:5" x14ac:dyDescent="0.2">
      <c r="A109" s="54">
        <v>5122</v>
      </c>
      <c r="B109" s="51" t="s">
        <v>371</v>
      </c>
      <c r="C109" s="55">
        <v>29112.46</v>
      </c>
      <c r="D109" s="57">
        <f t="shared" si="0"/>
        <v>9.8704035006152453E-3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0</v>
      </c>
      <c r="D111" s="57">
        <f t="shared" si="0"/>
        <v>0</v>
      </c>
      <c r="E111" s="56"/>
    </row>
    <row r="112" spans="1:5" x14ac:dyDescent="0.2">
      <c r="A112" s="54">
        <v>5125</v>
      </c>
      <c r="B112" s="51" t="s">
        <v>374</v>
      </c>
      <c r="C112" s="55">
        <v>9276.57</v>
      </c>
      <c r="D112" s="57">
        <f t="shared" si="0"/>
        <v>3.1451649569188716E-3</v>
      </c>
      <c r="E112" s="56"/>
    </row>
    <row r="113" spans="1:5" x14ac:dyDescent="0.2">
      <c r="A113" s="54">
        <v>5126</v>
      </c>
      <c r="B113" s="51" t="s">
        <v>375</v>
      </c>
      <c r="C113" s="55">
        <v>74217.88</v>
      </c>
      <c r="D113" s="57">
        <f t="shared" si="0"/>
        <v>2.51631233691774E-2</v>
      </c>
      <c r="E113" s="56"/>
    </row>
    <row r="114" spans="1:5" x14ac:dyDescent="0.2">
      <c r="A114" s="54">
        <v>5127</v>
      </c>
      <c r="B114" s="51" t="s">
        <v>376</v>
      </c>
      <c r="C114" s="55">
        <v>32781.599999999999</v>
      </c>
      <c r="D114" s="57">
        <f t="shared" si="0"/>
        <v>1.111440322788829E-2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0</v>
      </c>
      <c r="D116" s="57">
        <f t="shared" si="0"/>
        <v>0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586171.4</v>
      </c>
      <c r="D117" s="57">
        <f t="shared" si="0"/>
        <v>0.19873786820215605</v>
      </c>
      <c r="E117" s="56"/>
    </row>
    <row r="118" spans="1:5" x14ac:dyDescent="0.2">
      <c r="A118" s="54">
        <v>5131</v>
      </c>
      <c r="B118" s="51" t="s">
        <v>380</v>
      </c>
      <c r="C118" s="55">
        <v>33934</v>
      </c>
      <c r="D118" s="57">
        <f t="shared" si="0"/>
        <v>1.1505117478559961E-2</v>
      </c>
      <c r="E118" s="56"/>
    </row>
    <row r="119" spans="1:5" x14ac:dyDescent="0.2">
      <c r="A119" s="54">
        <v>5132</v>
      </c>
      <c r="B119" s="51" t="s">
        <v>381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382</v>
      </c>
      <c r="C120" s="55">
        <v>0</v>
      </c>
      <c r="D120" s="57">
        <f t="shared" si="0"/>
        <v>0</v>
      </c>
      <c r="E120" s="56"/>
    </row>
    <row r="121" spans="1:5" x14ac:dyDescent="0.2">
      <c r="A121" s="54">
        <v>5134</v>
      </c>
      <c r="B121" s="51" t="s">
        <v>383</v>
      </c>
      <c r="C121" s="55">
        <v>15184.38</v>
      </c>
      <c r="D121" s="57">
        <f t="shared" si="0"/>
        <v>5.1481722089672987E-3</v>
      </c>
      <c r="E121" s="56"/>
    </row>
    <row r="122" spans="1:5" x14ac:dyDescent="0.2">
      <c r="A122" s="54">
        <v>5135</v>
      </c>
      <c r="B122" s="51" t="s">
        <v>384</v>
      </c>
      <c r="C122" s="55">
        <v>70048.34</v>
      </c>
      <c r="D122" s="57">
        <f t="shared" si="0"/>
        <v>2.3749466048155563E-2</v>
      </c>
      <c r="E122" s="56"/>
    </row>
    <row r="123" spans="1:5" x14ac:dyDescent="0.2">
      <c r="A123" s="54">
        <v>5136</v>
      </c>
      <c r="B123" s="51" t="s">
        <v>385</v>
      </c>
      <c r="C123" s="55">
        <v>3230.7</v>
      </c>
      <c r="D123" s="57">
        <f t="shared" si="0"/>
        <v>1.0953492968109762E-3</v>
      </c>
      <c r="E123" s="56"/>
    </row>
    <row r="124" spans="1:5" x14ac:dyDescent="0.2">
      <c r="A124" s="54">
        <v>5137</v>
      </c>
      <c r="B124" s="51" t="s">
        <v>386</v>
      </c>
      <c r="C124" s="55">
        <v>0</v>
      </c>
      <c r="D124" s="57">
        <f t="shared" si="0"/>
        <v>0</v>
      </c>
      <c r="E124" s="56"/>
    </row>
    <row r="125" spans="1:5" x14ac:dyDescent="0.2">
      <c r="A125" s="54">
        <v>5138</v>
      </c>
      <c r="B125" s="51" t="s">
        <v>387</v>
      </c>
      <c r="C125" s="55">
        <v>419897.98</v>
      </c>
      <c r="D125" s="57">
        <f t="shared" si="0"/>
        <v>0.14236387071698064</v>
      </c>
      <c r="E125" s="56"/>
    </row>
    <row r="126" spans="1:5" x14ac:dyDescent="0.2">
      <c r="A126" s="54">
        <v>5139</v>
      </c>
      <c r="B126" s="51" t="s">
        <v>388</v>
      </c>
      <c r="C126" s="55">
        <v>43876</v>
      </c>
      <c r="D126" s="57">
        <f t="shared" si="0"/>
        <v>1.4875892452681585E-2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398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48019.02</v>
      </c>
      <c r="D185" s="57">
        <f t="shared" si="1"/>
        <v>1.6280558328087474E-2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48019.02</v>
      </c>
      <c r="D186" s="57">
        <f t="shared" si="1"/>
        <v>1.6280558328087474E-2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48019.02</v>
      </c>
      <c r="D191" s="57">
        <f t="shared" si="1"/>
        <v>1.6280558328087474E-2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3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190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577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148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578</v>
      </c>
      <c r="B9" s="104" t="s">
        <v>150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580</v>
      </c>
      <c r="B12" s="104" t="s">
        <v>150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581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2" sqref="A2:C2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672</v>
      </c>
      <c r="B1" s="171"/>
      <c r="C1" s="171"/>
      <c r="D1" s="27" t="s">
        <v>617</v>
      </c>
      <c r="E1" s="28">
        <v>2022</v>
      </c>
    </row>
    <row r="2" spans="1:5" ht="18.95" customHeight="1" x14ac:dyDescent="0.2">
      <c r="A2" s="171" t="s">
        <v>623</v>
      </c>
      <c r="B2" s="171"/>
      <c r="C2" s="171"/>
      <c r="D2" s="27" t="s">
        <v>618</v>
      </c>
      <c r="E2" s="28" t="s">
        <v>620</v>
      </c>
    </row>
    <row r="3" spans="1:5" ht="18.95" customHeight="1" x14ac:dyDescent="0.2">
      <c r="A3" s="171" t="s">
        <v>673</v>
      </c>
      <c r="B3" s="171"/>
      <c r="C3" s="171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0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-70470.100000000006</v>
      </c>
    </row>
    <row r="15" spans="1:5" x14ac:dyDescent="0.2">
      <c r="A15" s="33">
        <v>3220</v>
      </c>
      <c r="B15" s="29" t="s">
        <v>473</v>
      </c>
      <c r="C15" s="34">
        <v>175955.54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175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6"/>
  <sheetViews>
    <sheetView workbookViewId="0">
      <selection activeCell="A2" sqref="A2:C2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1" t="s">
        <v>672</v>
      </c>
      <c r="B1" s="171"/>
      <c r="C1" s="171"/>
      <c r="D1" s="27" t="s">
        <v>617</v>
      </c>
      <c r="E1" s="28">
        <v>2022</v>
      </c>
    </row>
    <row r="2" spans="1:5" s="35" customFormat="1" ht="18.95" customHeight="1" x14ac:dyDescent="0.25">
      <c r="A2" s="171" t="s">
        <v>624</v>
      </c>
      <c r="B2" s="171"/>
      <c r="C2" s="171"/>
      <c r="D2" s="27" t="s">
        <v>618</v>
      </c>
      <c r="E2" s="28" t="s">
        <v>620</v>
      </c>
    </row>
    <row r="3" spans="1:5" s="35" customFormat="1" ht="18.95" customHeight="1" x14ac:dyDescent="0.25">
      <c r="A3" s="171" t="s">
        <v>673</v>
      </c>
      <c r="B3" s="171"/>
      <c r="C3" s="171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29">
        <v>2022</v>
      </c>
      <c r="D7" s="129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62838.67</v>
      </c>
      <c r="D9" s="34">
        <v>77047.12</v>
      </c>
    </row>
    <row r="10" spans="1:5" x14ac:dyDescent="0.2">
      <c r="A10" s="33">
        <v>1113</v>
      </c>
      <c r="B10" s="29" t="s">
        <v>488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639</v>
      </c>
      <c r="C15" s="135">
        <f>SUM(C8:C14)</f>
        <v>62838.67</v>
      </c>
      <c r="D15" s="135">
        <f>SUM(D8:D14)</f>
        <v>77047.12</v>
      </c>
    </row>
    <row r="18" spans="1:5" x14ac:dyDescent="0.2">
      <c r="A18" s="31" t="s">
        <v>178</v>
      </c>
      <c r="B18" s="31"/>
      <c r="C18" s="31"/>
      <c r="D18" s="31"/>
      <c r="E18" s="130"/>
    </row>
    <row r="19" spans="1:5" x14ac:dyDescent="0.2">
      <c r="A19" s="32" t="s">
        <v>146</v>
      </c>
      <c r="B19" s="32" t="s">
        <v>661</v>
      </c>
      <c r="C19" s="144" t="s">
        <v>660</v>
      </c>
      <c r="D19" s="144" t="s">
        <v>181</v>
      </c>
      <c r="E19" s="130"/>
    </row>
    <row r="20" spans="1:5" x14ac:dyDescent="0.2">
      <c r="A20" s="133">
        <v>1230</v>
      </c>
      <c r="B20" s="134" t="s">
        <v>230</v>
      </c>
      <c r="C20" s="135">
        <f>SUM(C21:C27)</f>
        <v>0</v>
      </c>
      <c r="D20" s="135">
        <f>SUM(D21:D27)</f>
        <v>0</v>
      </c>
      <c r="E20" s="130"/>
    </row>
    <row r="21" spans="1:5" x14ac:dyDescent="0.2">
      <c r="A21" s="33">
        <v>1231</v>
      </c>
      <c r="B21" s="29" t="s">
        <v>231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232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233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234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235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236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237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238</v>
      </c>
      <c r="C28" s="135">
        <f>SUM(C29:C36)</f>
        <v>0</v>
      </c>
      <c r="D28" s="135">
        <f>SUM(D29:D36)</f>
        <v>0</v>
      </c>
      <c r="E28" s="130"/>
    </row>
    <row r="29" spans="1:5" x14ac:dyDescent="0.2">
      <c r="A29" s="33">
        <v>1241</v>
      </c>
      <c r="B29" s="29" t="s">
        <v>239</v>
      </c>
      <c r="C29" s="34">
        <v>0</v>
      </c>
      <c r="D29" s="132">
        <v>0</v>
      </c>
      <c r="E29" s="130"/>
    </row>
    <row r="30" spans="1:5" x14ac:dyDescent="0.2">
      <c r="A30" s="33">
        <v>1242</v>
      </c>
      <c r="B30" s="29" t="s">
        <v>240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241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242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243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244</v>
      </c>
      <c r="C34" s="34">
        <v>0</v>
      </c>
      <c r="D34" s="132">
        <v>0</v>
      </c>
    </row>
    <row r="35" spans="1:5" x14ac:dyDescent="0.2">
      <c r="A35" s="33">
        <v>1247</v>
      </c>
      <c r="B35" s="29" t="s">
        <v>245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248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249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32">
        <v>0</v>
      </c>
    </row>
    <row r="43" spans="1:5" x14ac:dyDescent="0.2">
      <c r="B43" s="136" t="s">
        <v>640</v>
      </c>
      <c r="C43" s="135">
        <f>C20+C28+C37</f>
        <v>0</v>
      </c>
      <c r="D43" s="135">
        <f>D20+D28+D37</f>
        <v>0</v>
      </c>
    </row>
    <row r="44" spans="1:5" s="130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9">
        <v>2022</v>
      </c>
      <c r="D46" s="129">
        <v>2021</v>
      </c>
      <c r="E46" s="32"/>
    </row>
    <row r="47" spans="1:5" s="130" customFormat="1" x14ac:dyDescent="0.2">
      <c r="A47" s="133">
        <v>3210</v>
      </c>
      <c r="B47" s="134" t="s">
        <v>641</v>
      </c>
      <c r="C47" s="135">
        <v>-70470.100000000006</v>
      </c>
      <c r="D47" s="135">
        <v>-88034.32</v>
      </c>
    </row>
    <row r="48" spans="1:5" x14ac:dyDescent="0.2">
      <c r="A48" s="131"/>
      <c r="B48" s="136" t="s">
        <v>629</v>
      </c>
      <c r="C48" s="135">
        <f>C51+C63+C95+C98+C49</f>
        <v>48019.02</v>
      </c>
      <c r="D48" s="135">
        <f>D51+D63+D95+D98+D49</f>
        <v>0</v>
      </c>
    </row>
    <row r="49" spans="1:4" s="130" customFormat="1" x14ac:dyDescent="0.2">
      <c r="A49" s="153">
        <v>5100</v>
      </c>
      <c r="B49" s="154" t="s">
        <v>361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662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426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630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428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631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431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632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434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633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633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634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438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439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440</v>
      </c>
      <c r="C63" s="135">
        <f>C64+C73+C76+C82+C84+C86</f>
        <v>48019.02</v>
      </c>
      <c r="D63" s="135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48019.02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48019.02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133">
        <v>5600</v>
      </c>
      <c r="B95" s="134" t="s">
        <v>79</v>
      </c>
      <c r="C95" s="135">
        <f>C96</f>
        <v>0</v>
      </c>
      <c r="D95" s="135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133">
        <v>2110</v>
      </c>
      <c r="B98" s="139" t="s">
        <v>642</v>
      </c>
      <c r="C98" s="135">
        <f>SUM(C99:C103)</f>
        <v>0</v>
      </c>
      <c r="D98" s="135">
        <f>SUM(D99:D103)</f>
        <v>0</v>
      </c>
    </row>
    <row r="99" spans="1:4" x14ac:dyDescent="0.2">
      <c r="A99" s="131">
        <v>2111</v>
      </c>
      <c r="B99" s="130" t="s">
        <v>643</v>
      </c>
      <c r="C99" s="132">
        <v>0</v>
      </c>
      <c r="D99" s="132">
        <v>0</v>
      </c>
    </row>
    <row r="100" spans="1:4" x14ac:dyDescent="0.2">
      <c r="A100" s="131">
        <v>2112</v>
      </c>
      <c r="B100" s="130" t="s">
        <v>644</v>
      </c>
      <c r="C100" s="132">
        <v>0</v>
      </c>
      <c r="D100" s="132">
        <v>0</v>
      </c>
    </row>
    <row r="101" spans="1:4" x14ac:dyDescent="0.2">
      <c r="A101" s="131">
        <v>2112</v>
      </c>
      <c r="B101" s="130" t="s">
        <v>645</v>
      </c>
      <c r="C101" s="132">
        <v>0</v>
      </c>
      <c r="D101" s="132">
        <v>0</v>
      </c>
    </row>
    <row r="102" spans="1:4" x14ac:dyDescent="0.2">
      <c r="A102" s="131">
        <v>2115</v>
      </c>
      <c r="B102" s="130" t="s">
        <v>646</v>
      </c>
      <c r="C102" s="132">
        <v>0</v>
      </c>
      <c r="D102" s="132">
        <v>0</v>
      </c>
    </row>
    <row r="103" spans="1:4" x14ac:dyDescent="0.2">
      <c r="A103" s="131">
        <v>2114</v>
      </c>
      <c r="B103" s="130" t="s">
        <v>647</v>
      </c>
      <c r="C103" s="132">
        <v>0</v>
      </c>
      <c r="D103" s="132">
        <v>0</v>
      </c>
    </row>
    <row r="104" spans="1:4" x14ac:dyDescent="0.2">
      <c r="A104" s="131"/>
      <c r="B104" s="136" t="s">
        <v>648</v>
      </c>
      <c r="C104" s="135">
        <f>+C105</f>
        <v>0</v>
      </c>
      <c r="D104" s="135">
        <f>+D105</f>
        <v>0</v>
      </c>
    </row>
    <row r="105" spans="1:4" s="130" customFormat="1" x14ac:dyDescent="0.2">
      <c r="A105" s="153">
        <v>3100</v>
      </c>
      <c r="B105" s="159" t="s">
        <v>663</v>
      </c>
      <c r="C105" s="160">
        <f>SUM(C106:C109)</f>
        <v>0</v>
      </c>
      <c r="D105" s="160">
        <f>SUM(D106:D109)</f>
        <v>0</v>
      </c>
    </row>
    <row r="106" spans="1:4" s="130" customFormat="1" x14ac:dyDescent="0.2">
      <c r="A106" s="156"/>
      <c r="B106" s="161" t="s">
        <v>664</v>
      </c>
      <c r="C106" s="162">
        <v>0</v>
      </c>
      <c r="D106" s="162">
        <v>0</v>
      </c>
    </row>
    <row r="107" spans="1:4" s="130" customFormat="1" x14ac:dyDescent="0.2">
      <c r="A107" s="156"/>
      <c r="B107" s="161" t="s">
        <v>665</v>
      </c>
      <c r="C107" s="162">
        <v>0</v>
      </c>
      <c r="D107" s="162">
        <v>0</v>
      </c>
    </row>
    <row r="108" spans="1:4" s="130" customFormat="1" x14ac:dyDescent="0.2">
      <c r="A108" s="156"/>
      <c r="B108" s="161" t="s">
        <v>666</v>
      </c>
      <c r="C108" s="162">
        <v>0</v>
      </c>
      <c r="D108" s="162">
        <v>0</v>
      </c>
    </row>
    <row r="109" spans="1:4" s="130" customFormat="1" x14ac:dyDescent="0.2">
      <c r="A109" s="156"/>
      <c r="B109" s="161" t="s">
        <v>667</v>
      </c>
      <c r="C109" s="162">
        <v>0</v>
      </c>
      <c r="D109" s="162">
        <v>0</v>
      </c>
    </row>
    <row r="110" spans="1:4" s="130" customFormat="1" x14ac:dyDescent="0.2">
      <c r="A110" s="156"/>
      <c r="B110" s="164" t="s">
        <v>668</v>
      </c>
      <c r="C110" s="155">
        <f>+C111</f>
        <v>0</v>
      </c>
      <c r="D110" s="155">
        <f>+D111</f>
        <v>0</v>
      </c>
    </row>
    <row r="111" spans="1:4" s="130" customFormat="1" x14ac:dyDescent="0.2">
      <c r="A111" s="153">
        <v>1270</v>
      </c>
      <c r="B111" s="163" t="s">
        <v>254</v>
      </c>
      <c r="C111" s="160">
        <f>+C112</f>
        <v>0</v>
      </c>
      <c r="D111" s="160">
        <f>+D112</f>
        <v>0</v>
      </c>
    </row>
    <row r="112" spans="1:4" s="130" customFormat="1" x14ac:dyDescent="0.2">
      <c r="A112" s="156">
        <v>1273</v>
      </c>
      <c r="B112" s="157" t="s">
        <v>669</v>
      </c>
      <c r="C112" s="162">
        <v>0</v>
      </c>
      <c r="D112" s="162">
        <v>0</v>
      </c>
    </row>
    <row r="113" spans="1:4" s="130" customFormat="1" x14ac:dyDescent="0.2">
      <c r="A113" s="156"/>
      <c r="B113" s="164" t="s">
        <v>670</v>
      </c>
      <c r="C113" s="155">
        <f>+C114+C116</f>
        <v>0</v>
      </c>
      <c r="D113" s="155">
        <f>+D114+D116</f>
        <v>0</v>
      </c>
    </row>
    <row r="114" spans="1:4" s="130" customFormat="1" x14ac:dyDescent="0.2">
      <c r="A114" s="153">
        <v>4300</v>
      </c>
      <c r="B114" s="159" t="s">
        <v>671</v>
      </c>
      <c r="C114" s="160">
        <f>+C115</f>
        <v>0</v>
      </c>
      <c r="D114" s="165">
        <f>+D115</f>
        <v>0</v>
      </c>
    </row>
    <row r="115" spans="1:4" s="130" customFormat="1" x14ac:dyDescent="0.2">
      <c r="A115" s="156">
        <v>4399</v>
      </c>
      <c r="B115" s="161" t="s">
        <v>354</v>
      </c>
      <c r="C115" s="162">
        <v>0</v>
      </c>
      <c r="D115" s="162">
        <v>0</v>
      </c>
    </row>
    <row r="116" spans="1:4" x14ac:dyDescent="0.2">
      <c r="A116" s="133">
        <v>1120</v>
      </c>
      <c r="B116" s="140" t="s">
        <v>649</v>
      </c>
      <c r="C116" s="135">
        <f>SUM(C117:C125)</f>
        <v>0</v>
      </c>
      <c r="D116" s="135">
        <f>SUM(D117:D125)</f>
        <v>0</v>
      </c>
    </row>
    <row r="117" spans="1:4" x14ac:dyDescent="0.2">
      <c r="A117" s="131">
        <v>1124</v>
      </c>
      <c r="B117" s="141" t="s">
        <v>650</v>
      </c>
      <c r="C117" s="142">
        <v>0</v>
      </c>
      <c r="D117" s="132">
        <v>0</v>
      </c>
    </row>
    <row r="118" spans="1:4" x14ac:dyDescent="0.2">
      <c r="A118" s="131">
        <v>1124</v>
      </c>
      <c r="B118" s="141" t="s">
        <v>651</v>
      </c>
      <c r="C118" s="142">
        <v>0</v>
      </c>
      <c r="D118" s="132">
        <v>0</v>
      </c>
    </row>
    <row r="119" spans="1:4" x14ac:dyDescent="0.2">
      <c r="A119" s="131">
        <v>1124</v>
      </c>
      <c r="B119" s="141" t="s">
        <v>652</v>
      </c>
      <c r="C119" s="142">
        <v>0</v>
      </c>
      <c r="D119" s="132">
        <v>0</v>
      </c>
    </row>
    <row r="120" spans="1:4" x14ac:dyDescent="0.2">
      <c r="A120" s="131">
        <v>1124</v>
      </c>
      <c r="B120" s="141" t="s">
        <v>653</v>
      </c>
      <c r="C120" s="142">
        <v>0</v>
      </c>
      <c r="D120" s="132">
        <v>0</v>
      </c>
    </row>
    <row r="121" spans="1:4" x14ac:dyDescent="0.2">
      <c r="A121" s="131">
        <v>1124</v>
      </c>
      <c r="B121" s="141" t="s">
        <v>654</v>
      </c>
      <c r="C121" s="132">
        <v>0</v>
      </c>
      <c r="D121" s="132">
        <v>0</v>
      </c>
    </row>
    <row r="122" spans="1:4" x14ac:dyDescent="0.2">
      <c r="A122" s="131">
        <v>1124</v>
      </c>
      <c r="B122" s="141" t="s">
        <v>655</v>
      </c>
      <c r="C122" s="132">
        <v>0</v>
      </c>
      <c r="D122" s="132">
        <v>0</v>
      </c>
    </row>
    <row r="123" spans="1:4" x14ac:dyDescent="0.2">
      <c r="A123" s="131">
        <v>1122</v>
      </c>
      <c r="B123" s="141" t="s">
        <v>656</v>
      </c>
      <c r="C123" s="132">
        <v>0</v>
      </c>
      <c r="D123" s="132">
        <v>0</v>
      </c>
    </row>
    <row r="124" spans="1:4" x14ac:dyDescent="0.2">
      <c r="A124" s="131">
        <v>1122</v>
      </c>
      <c r="B124" s="141" t="s">
        <v>657</v>
      </c>
      <c r="C124" s="142">
        <v>0</v>
      </c>
      <c r="D124" s="132">
        <v>0</v>
      </c>
    </row>
    <row r="125" spans="1:4" x14ac:dyDescent="0.2">
      <c r="A125" s="131">
        <v>1122</v>
      </c>
      <c r="B125" s="141" t="s">
        <v>658</v>
      </c>
      <c r="C125" s="132">
        <v>0</v>
      </c>
      <c r="D125" s="132">
        <v>0</v>
      </c>
    </row>
    <row r="126" spans="1:4" x14ac:dyDescent="0.2">
      <c r="A126" s="131"/>
      <c r="B126" s="143" t="s">
        <v>659</v>
      </c>
      <c r="C126" s="135">
        <f>C47+C48+C104-C110-C113</f>
        <v>-22451.080000000009</v>
      </c>
      <c r="D126" s="135">
        <f>D47+D48+D104-D110-D113</f>
        <v>-88034.32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0866141732283472" right="0.70866141732283472" top="0.74803149606299213" bottom="0.74803149606299213" header="0.31496062992125984" footer="0.31496062992125984"/>
  <pageSetup scale="95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151</v>
      </c>
    </row>
    <row r="7" spans="1:2" ht="14.1" customHeight="1" x14ac:dyDescent="0.2">
      <c r="B7" s="102" t="s">
        <v>152</v>
      </c>
    </row>
    <row r="8" spans="1:2" ht="14.1" customHeight="1" x14ac:dyDescent="0.2"/>
    <row r="9" spans="1:2" x14ac:dyDescent="0.2">
      <c r="A9" s="112" t="s">
        <v>29</v>
      </c>
      <c r="B9" s="104" t="s">
        <v>597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195</v>
      </c>
    </row>
    <row r="12" spans="1:2" ht="15" customHeight="1" x14ac:dyDescent="0.2"/>
    <row r="13" spans="1:2" x14ac:dyDescent="0.2">
      <c r="A13" s="112" t="s">
        <v>76</v>
      </c>
      <c r="B13" s="102" t="s">
        <v>598</v>
      </c>
    </row>
    <row r="14" spans="1:2" ht="15" customHeight="1" x14ac:dyDescent="0.2">
      <c r="B14" s="102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2023-02-21T16:40:30Z</cp:lastPrinted>
  <dcterms:created xsi:type="dcterms:W3CDTF">2012-12-11T20:36:24Z</dcterms:created>
  <dcterms:modified xsi:type="dcterms:W3CDTF">2023-02-21T16:41:03Z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