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INFORMES TRIMESTRALES 2024\TERCER TRIMESTRE 2024\"/>
    </mc:Choice>
  </mc:AlternateContent>
  <bookViews>
    <workbookView xWindow="0" yWindow="0" windowWidth="20490" windowHeight="714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7" l="1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B6" i="22"/>
  <c r="A2" i="22"/>
  <c r="C29" i="19"/>
  <c r="G18" i="19"/>
  <c r="G29" i="19" s="1"/>
  <c r="F18" i="19"/>
  <c r="F29" i="19" s="1"/>
  <c r="E18" i="19"/>
  <c r="E29" i="19" s="1"/>
  <c r="D18" i="19"/>
  <c r="D29" i="19" s="1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1" i="16" l="1"/>
  <c r="C28" i="22"/>
  <c r="B30" i="20"/>
  <c r="B31" i="16"/>
  <c r="C30" i="20"/>
  <c r="E30" i="20"/>
  <c r="D30" i="20"/>
  <c r="F30" i="20"/>
  <c r="G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8" i="3" s="1"/>
  <c r="D20" i="3" s="1"/>
  <c r="D9" i="3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59" i="6" s="1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F29" i="8" l="1"/>
  <c r="E84" i="7"/>
  <c r="G62" i="7"/>
  <c r="F65" i="6"/>
  <c r="G71" i="7"/>
  <c r="G146" i="7"/>
  <c r="H8" i="3"/>
  <c r="H20" i="3" s="1"/>
  <c r="C9" i="9"/>
  <c r="C65" i="6"/>
  <c r="D41" i="6"/>
  <c r="C8" i="3"/>
  <c r="C20" i="3" s="1"/>
  <c r="E79" i="2"/>
  <c r="G28" i="6"/>
  <c r="F8" i="3"/>
  <c r="F20" i="3" s="1"/>
  <c r="G28" i="7"/>
  <c r="C9" i="7"/>
  <c r="F79" i="2"/>
  <c r="F47" i="2"/>
  <c r="F59" i="2" s="1"/>
  <c r="E47" i="2"/>
  <c r="E59" i="2" s="1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65" i="6"/>
  <c r="G54" i="6"/>
  <c r="D65" i="6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16" i="6"/>
  <c r="G37" i="6"/>
  <c r="D70" i="6" l="1"/>
  <c r="E81" i="2"/>
  <c r="C77" i="9"/>
  <c r="C159" i="7"/>
  <c r="F159" i="7"/>
  <c r="D77" i="9"/>
  <c r="B70" i="6"/>
  <c r="G41" i="6"/>
  <c r="G70" i="6" s="1"/>
  <c r="G65" i="6"/>
  <c r="F81" i="2"/>
  <c r="G77" i="9"/>
  <c r="E77" i="9"/>
  <c r="G9" i="7"/>
  <c r="B77" i="9"/>
  <c r="F77" i="9"/>
  <c r="D159" i="7"/>
  <c r="G84" i="7"/>
  <c r="G42" i="6" l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28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<sst xmlns="http://schemas.openxmlformats.org/spreadsheetml/2006/main" count="1025" uniqueCount="606">
  <si>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</si>
  <si>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</si>
  <si>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</si>
  <si>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</si>
  <si>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</si>
  <si>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</si>
  <si>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</si>
  <si>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</si>
  <si>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</si>
  <si>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</si>
  <si>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</si>
  <si>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</si>
  <si>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</si>
  <si>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</si>
  <si>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</si>
  <si>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</si>
  <si>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</si>
  <si>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</si>
  <si>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</si>
  <si>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</si>
  <si>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</si>
  <si>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</si>
  <si>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</si>
  <si>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</si>
  <si>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</si>
  <si>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</si>
  <si>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</si>
  <si>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</si>
  <si>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</si>
  <si>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</si>
  <si>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</si>
  <si>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</si>
  <si>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</si>
  <si>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</si>
  <si>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</si>
  <si>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</si>
  <si>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</si>
  <si>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</si>
  <si>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</si>
  <si>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</si>
  <si>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</si>
  <si>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</si>
  <si>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</si>
  <si>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</si>
  <si>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</si>
  <si>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</si>
  <si>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</si>
  <si>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</si>
  <si>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</si>
  <si>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</si>
  <si>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</si>
  <si>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</si>
  <si>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</si>
  <si>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</si>
  <si>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</si>
  <si>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</si>
  <si>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</si>
  <si>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</si>
  <si>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</si>
  <si>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</si>
  <si>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</si>
  <si>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</si>
  <si>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</si>
  <si>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</si>
  <si>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</si>
  <si>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</si>
  <si>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</si>
  <si>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</si>
  <si>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</si>
  <si>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</si>
  <si>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</si>
  <si>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</si>
  <si>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</si>
  <si>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</si>
  <si>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</si>
  <si>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</si>
  <si>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</si>
  <si>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</si>
  <si>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</si>
  <si>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</si>
  <si>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</si>
  <si>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</si>
  <si>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</si>
  <si>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</si>
  <si>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</si>
  <si>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</si>
  <si>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</si>
  <si>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</si>
  <si>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</si>
  <si>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</si>
  <si>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</si>
  <si>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</si>
  <si>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</si>
  <si>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</si>
  <si>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</si>
  <si>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</si>
  <si>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</si>
  <si>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</si>
  <si>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</si>
  <si>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</si>
  <si>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</si>
  <si>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</si>
  <si>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</si>
  <si>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</si>
  <si>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</si>
  <si>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</si>
  <si>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</si>
  <si>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</si>
  <si>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</si>
  <si>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</si>
  <si>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</si>
  <si>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</si>
  <si>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</si>
  <si>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</si>
  <si>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</si>
  <si>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</si>
  <si>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</si>
  <si>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</si>
  <si>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</si>
  <si>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</si>
  <si>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</si>
  <si>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</si>
  <si>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</si>
  <si>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</si>
  <si>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</si>
  <si>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</si>
  <si>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</si>
  <si>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</si>
  <si>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</si>
  <si>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</si>
  <si>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</si>
  <si>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</si>
  <si>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</si>
  <si>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</si>
  <si>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</si>
  <si>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</si>
  <si>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</si>
  <si>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</si>
  <si>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</si>
  <si>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</si>
  <si>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</si>
  <si>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</si>
  <si>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</si>
  <si>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</si>
  <si>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</si>
  <si>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</si>
  <si>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</si>
  <si>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</si>
  <si>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</si>
  <si>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</si>
  <si>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</si>
  <si>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</si>
  <si>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</si>
  <si>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</si>
  <si>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</si>
  <si>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</si>
  <si>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</si>
  <si>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</si>
  <si>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</si>
  <si>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</si>
  <si>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</si>
  <si>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</si>
  <si>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</si>
  <si>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</si>
  <si>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</si>
  <si>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</si>
  <si>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</si>
  <si>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</si>
  <si>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</si>
  <si>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</si>
  <si>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</si>
  <si>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</si>
  <si>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</si>
  <si>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</si>
  <si>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</si>
  <si>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</si>
  <si>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</si>
  <si>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</si>
  <si>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</si>
  <si>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</si>
  <si>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</si>
  <si>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</si>
  <si>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</si>
  <si>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</si>
  <si>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</si>
  <si>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</si>
  <si>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</si>
  <si>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</si>
  <si>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</si>
  <si>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</si>
  <si>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</si>
  <si>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</si>
  <si>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</si>
  <si>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</si>
  <si>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</si>
  <si>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</si>
  <si>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</si>
  <si>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</si>
  <si>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</si>
  <si>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</si>
  <si>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</si>
  <si>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</si>
  <si>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</si>
  <si>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</si>
  <si>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</si>
  <si>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</si>
  <si>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</si>
  <si>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</si>
  <si>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</si>
  <si>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</si>
  <si>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</si>
  <si>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</si>
  <si>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</si>
  <si>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</si>
  <si>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</si>
  <si>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</si>
  <si>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</si>
  <si>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</si>
  <si>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</si>
  <si>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</si>
  <si>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</si>
  <si>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</si>
  <si>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</si>
  <si>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</si>
  <si>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</si>
  <si>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</si>
  <si>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</si>
  <si>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</si>
  <si>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</si>
  <si>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</si>
  <si>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</si>
  <si>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</si>
  <si>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</si>
  <si>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</si>
  <si>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</si>
  <si>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</si>
  <si>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</si>
  <si>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</si>
  <si>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</si>
  <si>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</si>
  <si>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</si>
  <si>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</si>
  <si>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</si>
  <si>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</si>
  <si>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</si>
  <si>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</si>
  <si>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</si>
  <si>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</si>
  <si>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</si>
  <si>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</si>
  <si>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</si>
  <si>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</si>
  <si>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</si>
  <si>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</si>
  <si>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</si>
  <si>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</si>
  <si>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</si>
  <si>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</si>
  <si>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</si>
  <si>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</si>
  <si>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</si>
  <si>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</si>
  <si>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</si>
  <si>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</si>
  <si>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</si>
  <si>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</si>
  <si>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</si>
  <si>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</si>
  <si>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</si>
  <si>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</si>
  <si>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</si>
  <si>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</si>
  <si>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</si>
  <si>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</si>
  <si>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</si>
  <si>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</si>
  <si>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</si>
  <si>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</si>
  <si>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</si>
  <si>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</si>
  <si>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</si>
  <si>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</si>
  <si>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</si>
  <si>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</si>
  <si>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</si>
  <si>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</si>
  <si>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</si>
  <si>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</si>
  <si>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</si>
  <si>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</si>
  <si>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</si>
  <si>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</si>
  <si>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</si>
  <si>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</si>
  <si>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</si>
  <si>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</si>
  <si>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</si>
  <si>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</si>
  <si>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</si>
  <si>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</si>
  <si>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</si>
  <si>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</si>
  <si>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</si>
  <si>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</si>
  <si>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</si>
  <si>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</si>
  <si>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</si>
  <si>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</si>
  <si>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</si>
  <si>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</si>
  <si>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</si>
  <si>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</si>
  <si>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</si>
  <si>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</si>
  <si>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</si>
  <si>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</si>
  <si>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</si>
  <si>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</si>
  <si>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</si>
  <si>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</si>
  <si>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</si>
  <si>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</si>
  <si>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</si>
  <si>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</si>
  <si>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</si>
  <si>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</si>
  <si>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</si>
  <si>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</si>
  <si>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</si>
  <si>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</si>
  <si>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</si>
  <si>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</si>
  <si>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</si>
  <si>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</si>
  <si>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</si>
  <si>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</si>
  <si>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</si>
  <si>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</si>
  <si>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</si>
  <si>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</si>
  <si>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</si>
  <si>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</si>
  <si>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</si>
  <si>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</si>
  <si>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</si>
  <si>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</si>
  <si>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</si>
  <si>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</si>
  <si>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</si>
  <si>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</si>
  <si>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</si>
  <si>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</si>
  <si>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</si>
  <si>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</si>
  <si>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</si>
  <si>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</si>
  <si>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</si>
  <si>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</si>
  <si>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</si>
  <si>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</si>
  <si>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</si>
  <si>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</si>
  <si>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</si>
  <si>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</si>
  <si>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</si>
  <si>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</si>
  <si>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</si>
  <si>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</si>
  <si>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</si>
  <si>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</si>
  <si>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</si>
  <si>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</si>
  <si>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</si>
  <si>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</si>
  <si>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</si>
  <si>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</si>
  <si>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</si>
  <si>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</si>
  <si>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</si>
  <si>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</si>
  <si>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</si>
  <si>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</si>
  <si>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</si>
  <si>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</si>
  <si>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</si>
  <si>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</si>
  <si>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</si>
  <si>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</si>
  <si>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</si>
  <si>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</si>
  <si>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</si>
  <si>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</si>
  <si>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</si>
  <si>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</si>
  <si>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</si>
  <si>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</si>
  <si>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</si>
  <si>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</si>
  <si>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</si>
  <si>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</si>
  <si>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</si>
  <si>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</si>
  <si>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</si>
  <si>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</si>
  <si>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</si>
  <si>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</si>
  <si>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</si>
  <si>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</si>
  <si>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</si>
  <si>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</si>
  <si>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</si>
  <si>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</si>
  <si>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</si>
  <si>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</si>
  <si>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</si>
  <si>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</si>
  <si>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</si>
  <si>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</si>
  <si>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</si>
  <si>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</si>
  <si>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</si>
  <si>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</si>
  <si>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</si>
  <si>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</si>
  <si>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</si>
  <si>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</si>
  <si>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</si>
  <si>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</si>
  <si>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</si>
  <si>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</si>
  <si>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</si>
  <si>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</si>
  <si>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</si>
  <si>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</si>
  <si>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</si>
  <si>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</si>
  <si>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</si>
  <si>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</si>
  <si>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</si>
  <si>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</si>
  <si>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</si>
  <si>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</si>
  <si>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</si>
  <si>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</si>
  <si>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</si>
  <si>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</si>
  <si>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</si>
  <si>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</si>
  <si>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</si>
  <si>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</si>
  <si>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</si>
  <si>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</si>
  <si>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</si>
  <si>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</si>
  <si>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</si>
  <si>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</si>
  <si>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</si>
  <si>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</si>
  <si>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</si>
  <si>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</si>
  <si>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</si>
  <si>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</si>
  <si>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</si>
  <si>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</si>
  <si>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</si>
  <si>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</si>
  <si>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</si>
  <si>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</si>
  <si>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</si>
  <si>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</si>
  <si>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</si>
  <si>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</si>
  <si>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</si>
  <si>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</si>
  <si>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</si>
  <si>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</si>
  <si>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</si>
  <si>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</si>
  <si>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</si>
  <si>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</si>
  <si>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</si>
  <si>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</si>
  <si>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</si>
  <si>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</si>
  <si>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</si>
  <si>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</si>
  <si>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</si>
  <si>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</si>
  <si>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</si>
  <si>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</si>
  <si>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</si>
  <si>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</si>
  <si>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</si>
  <si>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</si>
  <si>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</si>
  <si>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</si>
  <si>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</si>
  <si>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</si>
  <si>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</si>
  <si>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</si>
  <si>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</si>
  <si>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</si>
  <si>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</si>
  <si>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</si>
  <si>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</si>
  <si>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</si>
  <si>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</si>
  <si>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</si>
  <si>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</si>
  <si>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</si>
  <si>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</si>
  <si>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</si>
  <si>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</si>
  <si>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</si>
  <si>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</si>
  <si>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</si>
  <si>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</si>
  <si>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</si>
  <si>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</si>
  <si>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</si>
  <si>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</si>
  <si>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</si>
  <si>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</si>
  <si>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</si>
  <si>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</si>
  <si>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</si>
  <si>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</si>
  <si>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</si>
  <si>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</si>
  <si>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</si>
  <si>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</si>
  <si>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</si>
  <si>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</si>
  <si>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</si>
  <si>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</si>
  <si>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</si>
  <si>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</si>
  <si>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</si>
  <si>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</si>
  <si>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</si>
  <si>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</si>
  <si>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</si>
  <si>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</si>
  <si>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</si>
  <si>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</si>
  <si>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</si>
  <si>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</si>
  <si>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</si>
  <si>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</si>
  <si>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</si>
  <si>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</si>
  <si>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</si>
  <si>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</si>
  <si>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</si>
  <si>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</si>
  <si>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</si>
  <si>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</si>
  <si>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</si>
  <si>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</si>
  <si>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</si>
  <si>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</si>
  <si>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</si>
  <si>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</si>
  <si>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</si>
  <si>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</si>
  <si>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</si>
  <si>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</si>
  <si>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</si>
  <si>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</si>
  <si>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</si>
  <si>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</si>
  <si>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</si>
  <si>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</si>
  <si>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</si>
  <si>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</si>
  <si>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</si>
  <si>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</si>
  <si>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</si>
  <si>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</si>
  <si>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</si>
  <si>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</si>
  <si>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</si>
  <si>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</si>
  <si>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</si>
  <si>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</si>
  <si>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</si>
  <si>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</si>
  <si>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</si>
  <si>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</si>
  <si>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</si>
  <si>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</si>
  <si>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</si>
  <si>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</si>
  <si>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</si>
  <si>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</si>
  <si>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</si>
  <si>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</si>
  <si>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</si>
  <si>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</si>
  <si>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</si>
  <si>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Casa de la Cultura del Municipio de Valle de Santiago, Gto.</t>
  </si>
  <si>
    <t>31120M42C010000 DIRECCION</t>
  </si>
  <si>
    <t>31120M42C020000 AREA CONTABLE</t>
  </si>
  <si>
    <t>31120M42C030000 COORDINACION DE TALLERES</t>
  </si>
  <si>
    <t>al 31 de Diciembre de 2023 y al 30 de Septiembre de 2024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</si>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</sst>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#,##0_ ;\-#,##0\ "/>
    <numFmt numFmtId="169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</cellXfs>
  <cellStyles count="8">
    <cellStyle name="Millares" xfId="1" builtinId="3"/>
    <cellStyle name="Millares 2" xfId="5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5" t="s">
        <v>0</v>
      </c>
      <c r="B1" s="166"/>
      <c r="C1" s="166"/>
      <c r="D1" s="166"/>
      <c r="E1" s="166"/>
      <c r="F1" s="167"/>
    </row>
    <row r="2" spans="1:6" ht="15" customHeight="1" x14ac:dyDescent="0.25">
      <c r="A2" s="168" t="s">
        <v>600</v>
      </c>
      <c r="B2" s="169"/>
      <c r="C2" s="169"/>
      <c r="D2" s="169"/>
      <c r="E2" s="169"/>
      <c r="F2" s="170"/>
    </row>
    <row r="3" spans="1:6" ht="15" customHeight="1" x14ac:dyDescent="0.25">
      <c r="A3" s="171" t="s">
        <v>1</v>
      </c>
      <c r="B3" s="172"/>
      <c r="C3" s="172"/>
      <c r="D3" s="172"/>
      <c r="E3" s="172"/>
      <c r="F3" s="173"/>
    </row>
    <row r="4" spans="1:6" ht="12.95" customHeight="1" x14ac:dyDescent="0.25">
      <c r="A4" s="171" t="s">
        <v>604</v>
      </c>
      <c r="B4" s="172"/>
      <c r="C4" s="172"/>
      <c r="D4" s="172"/>
      <c r="E4" s="172"/>
      <c r="F4" s="173"/>
    </row>
    <row r="5" spans="1:6" ht="12.95" customHeight="1" x14ac:dyDescent="0.25">
      <c r="A5" s="174" t="s">
        <v>2</v>
      </c>
      <c r="B5" s="175"/>
      <c r="C5" s="175"/>
      <c r="D5" s="175"/>
      <c r="E5" s="175"/>
      <c r="F5" s="176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655643.43000000005</v>
      </c>
      <c r="C9" s="47">
        <f>SUM(C10:C16)</f>
        <v>26284.86</v>
      </c>
      <c r="D9" s="46" t="s">
        <v>10</v>
      </c>
      <c r="E9" s="47">
        <f>SUM(E10:E18)</f>
        <v>147493.66</v>
      </c>
      <c r="F9" s="47">
        <f>SUM(F10:F18)</f>
        <v>166574.54</v>
      </c>
    </row>
    <row r="10" spans="1:6" x14ac:dyDescent="0.25">
      <c r="A10" s="48" t="s">
        <v>11</v>
      </c>
      <c r="B10" s="202">
        <v>0</v>
      </c>
      <c r="C10" s="202">
        <v>0</v>
      </c>
      <c r="D10" s="48" t="s">
        <v>12</v>
      </c>
      <c r="E10" s="205">
        <v>0</v>
      </c>
      <c r="F10" s="205">
        <v>0</v>
      </c>
    </row>
    <row r="11" spans="1:6" x14ac:dyDescent="0.25">
      <c r="A11" s="48" t="s">
        <v>13</v>
      </c>
      <c r="B11" s="202">
        <v>655643.43000000005</v>
      </c>
      <c r="C11" s="202">
        <v>26284.86</v>
      </c>
      <c r="D11" s="48" t="s">
        <v>14</v>
      </c>
      <c r="E11" s="205">
        <v>0</v>
      </c>
      <c r="F11" s="205">
        <v>0</v>
      </c>
    </row>
    <row r="12" spans="1:6" x14ac:dyDescent="0.25">
      <c r="A12" s="48" t="s">
        <v>15</v>
      </c>
      <c r="B12" s="202">
        <v>0</v>
      </c>
      <c r="C12" s="202">
        <v>0</v>
      </c>
      <c r="D12" s="48" t="s">
        <v>16</v>
      </c>
      <c r="E12" s="205">
        <v>0</v>
      </c>
      <c r="F12" s="205">
        <v>0</v>
      </c>
    </row>
    <row r="13" spans="1:6" x14ac:dyDescent="0.25">
      <c r="A13" s="48" t="s">
        <v>17</v>
      </c>
      <c r="B13" s="202">
        <v>0</v>
      </c>
      <c r="C13" s="202">
        <v>0</v>
      </c>
      <c r="D13" s="48" t="s">
        <v>18</v>
      </c>
      <c r="E13" s="205">
        <v>0</v>
      </c>
      <c r="F13" s="205">
        <v>0</v>
      </c>
    </row>
    <row r="14" spans="1:6" x14ac:dyDescent="0.25">
      <c r="A14" s="48" t="s">
        <v>19</v>
      </c>
      <c r="B14" s="202">
        <v>0</v>
      </c>
      <c r="C14" s="202">
        <v>0</v>
      </c>
      <c r="D14" s="48" t="s">
        <v>20</v>
      </c>
      <c r="E14" s="205">
        <v>0</v>
      </c>
      <c r="F14" s="205">
        <v>0</v>
      </c>
    </row>
    <row r="15" spans="1:6" x14ac:dyDescent="0.25">
      <c r="A15" s="48" t="s">
        <v>21</v>
      </c>
      <c r="B15" s="202">
        <v>0</v>
      </c>
      <c r="C15" s="202">
        <v>0</v>
      </c>
      <c r="D15" s="48" t="s">
        <v>22</v>
      </c>
      <c r="E15" s="205">
        <v>0</v>
      </c>
      <c r="F15" s="205">
        <v>0</v>
      </c>
    </row>
    <row r="16" spans="1:6" x14ac:dyDescent="0.25">
      <c r="A16" s="48" t="s">
        <v>23</v>
      </c>
      <c r="B16" s="202">
        <v>0</v>
      </c>
      <c r="C16" s="202">
        <v>0</v>
      </c>
      <c r="D16" s="48" t="s">
        <v>24</v>
      </c>
      <c r="E16" s="205">
        <v>147493.66</v>
      </c>
      <c r="F16" s="205">
        <v>166574.54</v>
      </c>
    </row>
    <row r="17" spans="1:6" x14ac:dyDescent="0.25">
      <c r="A17" s="46" t="s">
        <v>25</v>
      </c>
      <c r="B17" s="47">
        <f>SUM(B18:B24)</f>
        <v>33563.119999999995</v>
      </c>
      <c r="C17" s="47">
        <f>SUM(C18:C24)</f>
        <v>43096.560000000005</v>
      </c>
      <c r="D17" s="48" t="s">
        <v>26</v>
      </c>
      <c r="E17" s="205">
        <v>0</v>
      </c>
      <c r="F17" s="205">
        <v>0</v>
      </c>
    </row>
    <row r="18" spans="1:6" x14ac:dyDescent="0.25">
      <c r="A18" s="48" t="s">
        <v>27</v>
      </c>
      <c r="B18" s="203">
        <v>0</v>
      </c>
      <c r="C18" s="203">
        <v>0</v>
      </c>
      <c r="D18" s="48" t="s">
        <v>28</v>
      </c>
      <c r="E18" s="205">
        <v>0</v>
      </c>
      <c r="F18" s="205">
        <v>0</v>
      </c>
    </row>
    <row r="19" spans="1:6" x14ac:dyDescent="0.25">
      <c r="A19" s="48" t="s">
        <v>29</v>
      </c>
      <c r="B19" s="203">
        <v>-0.2</v>
      </c>
      <c r="C19" s="203">
        <v>-0.2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203">
        <v>27500</v>
      </c>
      <c r="C20" s="203">
        <v>37000</v>
      </c>
      <c r="D20" s="48" t="s">
        <v>32</v>
      </c>
      <c r="E20" s="160">
        <v>0</v>
      </c>
      <c r="F20" s="160">
        <v>0</v>
      </c>
    </row>
    <row r="21" spans="1:6" x14ac:dyDescent="0.25">
      <c r="A21" s="48" t="s">
        <v>33</v>
      </c>
      <c r="B21" s="203">
        <v>3063.32</v>
      </c>
      <c r="C21" s="203">
        <v>3096.76</v>
      </c>
      <c r="D21" s="48" t="s">
        <v>34</v>
      </c>
      <c r="E21" s="160">
        <v>0</v>
      </c>
      <c r="F21" s="160">
        <v>0</v>
      </c>
    </row>
    <row r="22" spans="1:6" x14ac:dyDescent="0.25">
      <c r="A22" s="48" t="s">
        <v>35</v>
      </c>
      <c r="B22" s="203">
        <v>3000</v>
      </c>
      <c r="C22" s="203">
        <v>3000</v>
      </c>
      <c r="D22" s="48" t="s">
        <v>36</v>
      </c>
      <c r="E22" s="160">
        <v>0</v>
      </c>
      <c r="F22" s="160">
        <v>0</v>
      </c>
    </row>
    <row r="23" spans="1:6" x14ac:dyDescent="0.25">
      <c r="A23" s="48" t="s">
        <v>37</v>
      </c>
      <c r="B23" s="203">
        <v>0</v>
      </c>
      <c r="C23" s="203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203">
        <v>0</v>
      </c>
      <c r="C24" s="203">
        <v>0</v>
      </c>
      <c r="D24" s="48" t="s">
        <v>40</v>
      </c>
      <c r="E24" s="160">
        <v>0</v>
      </c>
      <c r="F24" s="160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160">
        <v>0</v>
      </c>
      <c r="F25" s="160">
        <v>0</v>
      </c>
    </row>
    <row r="26" spans="1:6" x14ac:dyDescent="0.25">
      <c r="A26" s="48" t="s">
        <v>43</v>
      </c>
      <c r="B26" s="160">
        <v>0</v>
      </c>
      <c r="C26" s="160">
        <v>0</v>
      </c>
      <c r="D26" s="46" t="s">
        <v>44</v>
      </c>
      <c r="E26" s="160">
        <v>0</v>
      </c>
      <c r="F26" s="160">
        <v>0</v>
      </c>
    </row>
    <row r="27" spans="1:6" x14ac:dyDescent="0.25">
      <c r="A27" s="48" t="s">
        <v>45</v>
      </c>
      <c r="B27" s="160">
        <v>0</v>
      </c>
      <c r="C27" s="160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60">
        <v>0</v>
      </c>
      <c r="C28" s="160">
        <v>0</v>
      </c>
      <c r="D28" s="48" t="s">
        <v>48</v>
      </c>
      <c r="E28" s="160">
        <v>0</v>
      </c>
      <c r="F28" s="160">
        <v>0</v>
      </c>
    </row>
    <row r="29" spans="1:6" x14ac:dyDescent="0.25">
      <c r="A29" s="48" t="s">
        <v>49</v>
      </c>
      <c r="B29" s="160">
        <v>0</v>
      </c>
      <c r="C29" s="160">
        <v>0</v>
      </c>
      <c r="D29" s="48" t="s">
        <v>50</v>
      </c>
      <c r="E29" s="160">
        <v>0</v>
      </c>
      <c r="F29" s="160">
        <v>0</v>
      </c>
    </row>
    <row r="30" spans="1:6" x14ac:dyDescent="0.25">
      <c r="A30" s="48" t="s">
        <v>51</v>
      </c>
      <c r="B30" s="160">
        <v>0</v>
      </c>
      <c r="C30" s="160">
        <v>0</v>
      </c>
      <c r="D30" s="48" t="s">
        <v>52</v>
      </c>
      <c r="E30" s="160">
        <v>0</v>
      </c>
      <c r="F30" s="160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160">
        <v>0</v>
      </c>
      <c r="C32" s="160">
        <v>0</v>
      </c>
      <c r="D32" s="48" t="s">
        <v>56</v>
      </c>
      <c r="E32" s="161">
        <v>0</v>
      </c>
      <c r="F32" s="161">
        <v>0</v>
      </c>
    </row>
    <row r="33" spans="1:6" ht="14.45" customHeight="1" x14ac:dyDescent="0.25">
      <c r="A33" s="48" t="s">
        <v>57</v>
      </c>
      <c r="B33" s="160">
        <v>0</v>
      </c>
      <c r="C33" s="160">
        <v>0</v>
      </c>
      <c r="D33" s="48" t="s">
        <v>58</v>
      </c>
      <c r="E33" s="160">
        <v>0</v>
      </c>
      <c r="F33" s="160">
        <v>0</v>
      </c>
    </row>
    <row r="34" spans="1:6" ht="14.45" customHeight="1" x14ac:dyDescent="0.25">
      <c r="A34" s="48" t="s">
        <v>59</v>
      </c>
      <c r="B34" s="160">
        <v>0</v>
      </c>
      <c r="C34" s="160">
        <v>0</v>
      </c>
      <c r="D34" s="48" t="s">
        <v>60</v>
      </c>
      <c r="E34" s="160">
        <v>0</v>
      </c>
      <c r="F34" s="160">
        <v>0</v>
      </c>
    </row>
    <row r="35" spans="1:6" ht="14.45" customHeight="1" x14ac:dyDescent="0.25">
      <c r="A35" s="48" t="s">
        <v>61</v>
      </c>
      <c r="B35" s="160">
        <v>0</v>
      </c>
      <c r="C35" s="160">
        <v>0</v>
      </c>
      <c r="D35" s="48" t="s">
        <v>62</v>
      </c>
      <c r="E35" s="160">
        <v>0</v>
      </c>
      <c r="F35" s="160">
        <v>0</v>
      </c>
    </row>
    <row r="36" spans="1:6" ht="14.45" customHeight="1" x14ac:dyDescent="0.25">
      <c r="A36" s="48" t="s">
        <v>63</v>
      </c>
      <c r="B36" s="160">
        <v>0</v>
      </c>
      <c r="C36" s="160">
        <v>0</v>
      </c>
      <c r="D36" s="48" t="s">
        <v>64</v>
      </c>
      <c r="E36" s="160">
        <v>0</v>
      </c>
      <c r="F36" s="160">
        <v>0</v>
      </c>
    </row>
    <row r="37" spans="1:6" ht="14.45" customHeight="1" x14ac:dyDescent="0.25">
      <c r="A37" s="46" t="s">
        <v>65</v>
      </c>
      <c r="B37" s="160">
        <v>0</v>
      </c>
      <c r="C37" s="160">
        <v>0</v>
      </c>
      <c r="D37" s="48" t="s">
        <v>66</v>
      </c>
      <c r="E37" s="160">
        <v>0</v>
      </c>
      <c r="F37" s="160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60">
        <v>0</v>
      </c>
      <c r="C39" s="160">
        <v>0</v>
      </c>
      <c r="D39" s="48" t="s">
        <v>70</v>
      </c>
      <c r="E39" s="160">
        <v>0</v>
      </c>
      <c r="F39" s="160">
        <v>0</v>
      </c>
    </row>
    <row r="40" spans="1:6" x14ac:dyDescent="0.25">
      <c r="A40" s="48" t="s">
        <v>71</v>
      </c>
      <c r="B40" s="160">
        <v>0</v>
      </c>
      <c r="C40" s="160">
        <v>0</v>
      </c>
      <c r="D40" s="48" t="s">
        <v>72</v>
      </c>
      <c r="E40" s="160">
        <v>0</v>
      </c>
      <c r="F40" s="160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160">
        <v>0</v>
      </c>
      <c r="F41" s="160">
        <v>0</v>
      </c>
    </row>
    <row r="42" spans="1:6" x14ac:dyDescent="0.25">
      <c r="A42" s="48" t="s">
        <v>75</v>
      </c>
      <c r="B42" s="160">
        <v>0</v>
      </c>
      <c r="C42" s="160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160">
        <v>0</v>
      </c>
      <c r="C43" s="160">
        <v>0</v>
      </c>
      <c r="D43" s="48" t="s">
        <v>78</v>
      </c>
      <c r="E43" s="160">
        <v>0</v>
      </c>
      <c r="F43" s="160">
        <v>0</v>
      </c>
    </row>
    <row r="44" spans="1:6" x14ac:dyDescent="0.25">
      <c r="A44" s="48" t="s">
        <v>79</v>
      </c>
      <c r="B44" s="160">
        <v>0</v>
      </c>
      <c r="C44" s="160">
        <v>0</v>
      </c>
      <c r="D44" s="48" t="s">
        <v>80</v>
      </c>
      <c r="E44" s="160">
        <v>0</v>
      </c>
      <c r="F44" s="160">
        <v>0</v>
      </c>
    </row>
    <row r="45" spans="1:6" x14ac:dyDescent="0.25">
      <c r="A45" s="48" t="s">
        <v>81</v>
      </c>
      <c r="B45" s="160">
        <v>0</v>
      </c>
      <c r="C45" s="160">
        <v>0</v>
      </c>
      <c r="D45" s="48" t="s">
        <v>82</v>
      </c>
      <c r="E45" s="160">
        <v>0</v>
      </c>
      <c r="F45" s="160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689206.55</v>
      </c>
      <c r="C47" s="4">
        <f>C9+C17+C25+C31+C37+C38+C41</f>
        <v>69381.420000000013</v>
      </c>
      <c r="D47" s="2" t="s">
        <v>84</v>
      </c>
      <c r="E47" s="4">
        <f>E9+E19+E23+E26+E27+E31+E38+E42</f>
        <v>147493.66</v>
      </c>
      <c r="F47" s="4">
        <f>F9+F19+F23+F26+F27+F31+F38+F42</f>
        <v>166574.54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204">
        <v>0</v>
      </c>
      <c r="C50" s="204">
        <v>0</v>
      </c>
      <c r="D50" s="46" t="s">
        <v>88</v>
      </c>
      <c r="E50" s="160">
        <v>0</v>
      </c>
      <c r="F50" s="160">
        <v>0</v>
      </c>
    </row>
    <row r="51" spans="1:6" x14ac:dyDescent="0.25">
      <c r="A51" s="46" t="s">
        <v>89</v>
      </c>
      <c r="B51" s="204">
        <v>0</v>
      </c>
      <c r="C51" s="204">
        <v>0</v>
      </c>
      <c r="D51" s="46" t="s">
        <v>90</v>
      </c>
      <c r="E51" s="160">
        <v>0</v>
      </c>
      <c r="F51" s="160">
        <v>0</v>
      </c>
    </row>
    <row r="52" spans="1:6" x14ac:dyDescent="0.25">
      <c r="A52" s="46" t="s">
        <v>91</v>
      </c>
      <c r="B52" s="204">
        <v>0</v>
      </c>
      <c r="C52" s="204">
        <v>0</v>
      </c>
      <c r="D52" s="46" t="s">
        <v>92</v>
      </c>
      <c r="E52" s="160">
        <v>0</v>
      </c>
      <c r="F52" s="160">
        <v>0</v>
      </c>
    </row>
    <row r="53" spans="1:6" x14ac:dyDescent="0.25">
      <c r="A53" s="46" t="s">
        <v>93</v>
      </c>
      <c r="B53" s="204">
        <v>855424.16</v>
      </c>
      <c r="C53" s="204">
        <v>752174.22</v>
      </c>
      <c r="D53" s="46" t="s">
        <v>94</v>
      </c>
      <c r="E53" s="160">
        <v>0</v>
      </c>
      <c r="F53" s="160">
        <v>0</v>
      </c>
    </row>
    <row r="54" spans="1:6" x14ac:dyDescent="0.25">
      <c r="A54" s="46" t="s">
        <v>95</v>
      </c>
      <c r="B54" s="204">
        <v>0</v>
      </c>
      <c r="C54" s="204">
        <v>0</v>
      </c>
      <c r="D54" s="46" t="s">
        <v>96</v>
      </c>
      <c r="E54" s="160">
        <v>0</v>
      </c>
      <c r="F54" s="160">
        <v>0</v>
      </c>
    </row>
    <row r="55" spans="1:6" x14ac:dyDescent="0.25">
      <c r="A55" s="46" t="s">
        <v>97</v>
      </c>
      <c r="B55" s="204">
        <v>-547540.73</v>
      </c>
      <c r="C55" s="204">
        <v>-547540.73</v>
      </c>
      <c r="D55" s="50" t="s">
        <v>98</v>
      </c>
      <c r="E55" s="160">
        <v>0</v>
      </c>
      <c r="F55" s="160">
        <v>0</v>
      </c>
    </row>
    <row r="56" spans="1:6" x14ac:dyDescent="0.25">
      <c r="A56" s="46" t="s">
        <v>99</v>
      </c>
      <c r="B56" s="204">
        <v>0</v>
      </c>
      <c r="C56" s="204">
        <v>0</v>
      </c>
      <c r="D56" s="45"/>
      <c r="E56" s="49"/>
      <c r="F56" s="49"/>
    </row>
    <row r="57" spans="1:6" x14ac:dyDescent="0.25">
      <c r="A57" s="46" t="s">
        <v>100</v>
      </c>
      <c r="B57" s="204">
        <v>0</v>
      </c>
      <c r="C57" s="20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204">
        <v>0</v>
      </c>
      <c r="C58" s="204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147493.66</v>
      </c>
      <c r="F59" s="4">
        <f>F47+F57</f>
        <v>166574.54</v>
      </c>
    </row>
    <row r="60" spans="1:6" x14ac:dyDescent="0.25">
      <c r="A60" s="3" t="s">
        <v>104</v>
      </c>
      <c r="B60" s="4">
        <f>SUM(B50:B58)</f>
        <v>307883.43000000005</v>
      </c>
      <c r="C60" s="4">
        <f>SUM(C50:C58)</f>
        <v>204633.49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997089.9800000001</v>
      </c>
      <c r="C62" s="4">
        <f>SUM(C47+C60)</f>
        <v>274014.91000000003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160">
        <v>0</v>
      </c>
      <c r="F64" s="160">
        <v>0</v>
      </c>
    </row>
    <row r="65" spans="1:6" x14ac:dyDescent="0.25">
      <c r="A65" s="45"/>
      <c r="B65" s="45"/>
      <c r="C65" s="45"/>
      <c r="D65" s="50" t="s">
        <v>109</v>
      </c>
      <c r="E65" s="160">
        <v>0</v>
      </c>
      <c r="F65" s="160">
        <v>0</v>
      </c>
    </row>
    <row r="66" spans="1:6" x14ac:dyDescent="0.25">
      <c r="A66" s="45"/>
      <c r="B66" s="45"/>
      <c r="C66" s="45"/>
      <c r="D66" s="46" t="s">
        <v>110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849596.32</v>
      </c>
      <c r="F68" s="47">
        <f>SUM(F69:F73)</f>
        <v>107440.37</v>
      </c>
    </row>
    <row r="69" spans="1:6" x14ac:dyDescent="0.25">
      <c r="A69" s="53"/>
      <c r="B69" s="45"/>
      <c r="C69" s="45"/>
      <c r="D69" s="46" t="s">
        <v>112</v>
      </c>
      <c r="E69" s="206">
        <v>742155.95</v>
      </c>
      <c r="F69" s="206">
        <v>1954.93</v>
      </c>
    </row>
    <row r="70" spans="1:6" x14ac:dyDescent="0.25">
      <c r="A70" s="53"/>
      <c r="B70" s="45"/>
      <c r="C70" s="45"/>
      <c r="D70" s="46" t="s">
        <v>113</v>
      </c>
      <c r="E70" s="206">
        <v>107440.37</v>
      </c>
      <c r="F70" s="206">
        <v>105485.44</v>
      </c>
    </row>
    <row r="71" spans="1:6" x14ac:dyDescent="0.25">
      <c r="A71" s="53"/>
      <c r="B71" s="45"/>
      <c r="C71" s="45"/>
      <c r="D71" s="46" t="s">
        <v>114</v>
      </c>
      <c r="E71" s="206">
        <v>0</v>
      </c>
      <c r="F71" s="206">
        <v>0</v>
      </c>
    </row>
    <row r="72" spans="1:6" x14ac:dyDescent="0.25">
      <c r="A72" s="53"/>
      <c r="B72" s="45"/>
      <c r="C72" s="45"/>
      <c r="D72" s="46" t="s">
        <v>115</v>
      </c>
      <c r="E72" s="206">
        <v>0</v>
      </c>
      <c r="F72" s="206">
        <v>0</v>
      </c>
    </row>
    <row r="73" spans="1:6" x14ac:dyDescent="0.25">
      <c r="A73" s="53"/>
      <c r="B73" s="45"/>
      <c r="C73" s="45"/>
      <c r="D73" s="46" t="s">
        <v>116</v>
      </c>
      <c r="E73" s="206">
        <v>0</v>
      </c>
      <c r="F73" s="206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160">
        <v>0</v>
      </c>
      <c r="F76" s="160">
        <v>0</v>
      </c>
    </row>
    <row r="77" spans="1:6" x14ac:dyDescent="0.25">
      <c r="A77" s="53"/>
      <c r="B77" s="45"/>
      <c r="C77" s="45"/>
      <c r="D77" s="46" t="s">
        <v>119</v>
      </c>
      <c r="E77" s="160">
        <v>0</v>
      </c>
      <c r="F77" s="160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849596.32</v>
      </c>
      <c r="F79" s="4">
        <f>F63+F68+F75</f>
        <v>107440.37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997089.98</v>
      </c>
      <c r="F81" s="4">
        <f>F59+F79</f>
        <v>274014.91000000003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42:F42 B59:C62 B9:C9 B17:C17 B25:C25 B31:C31 B38:C38 B41:C41 B46:C49 E9:F9 E19:F19 E23:F23 E27:F27 E31:F31 E38:F38 E56:F63 E67:F68 E74:F75 E78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8:C38 B47 B17:C17 B25:C25 B41:C41 B46:C46 B59:C62 E19:F19 E23:F23 E27:F27 E31:F31 E38:F38 E42:F42 E46:F49 E56:F63 E67:F68 E74:F75 E78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3" t="s">
        <v>447</v>
      </c>
      <c r="B1" s="166"/>
      <c r="C1" s="166"/>
      <c r="D1" s="166"/>
      <c r="E1" s="166"/>
      <c r="F1" s="166"/>
      <c r="G1" s="167"/>
    </row>
    <row r="2" spans="1:7" x14ac:dyDescent="0.25">
      <c r="A2" s="168" t="str">
        <f>'Formato 1'!A2</f>
        <v xml:space="preserve"> Casa de la Cultura del Municipio de Valle de Santiago, Gto.</v>
      </c>
      <c r="B2" s="169"/>
      <c r="C2" s="169"/>
      <c r="D2" s="169"/>
      <c r="E2" s="169"/>
      <c r="F2" s="169"/>
      <c r="G2" s="170"/>
    </row>
    <row r="3" spans="1:7" x14ac:dyDescent="0.25">
      <c r="A3" s="171" t="s">
        <v>448</v>
      </c>
      <c r="B3" s="172"/>
      <c r="C3" s="172"/>
      <c r="D3" s="172"/>
      <c r="E3" s="172"/>
      <c r="F3" s="172"/>
      <c r="G3" s="173"/>
    </row>
    <row r="4" spans="1:7" x14ac:dyDescent="0.25">
      <c r="A4" s="171" t="s">
        <v>2</v>
      </c>
      <c r="B4" s="172"/>
      <c r="C4" s="172"/>
      <c r="D4" s="172"/>
      <c r="E4" s="172"/>
      <c r="F4" s="172"/>
      <c r="G4" s="173"/>
    </row>
    <row r="5" spans="1:7" x14ac:dyDescent="0.25">
      <c r="A5" s="174" t="s">
        <v>449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3" t="s">
        <v>466</v>
      </c>
      <c r="B1" s="166"/>
      <c r="C1" s="166"/>
      <c r="D1" s="166"/>
      <c r="E1" s="166"/>
      <c r="F1" s="166"/>
      <c r="G1" s="167"/>
    </row>
    <row r="2" spans="1:7" x14ac:dyDescent="0.25">
      <c r="A2" s="168" t="str">
        <f>'Formato 1'!A2</f>
        <v xml:space="preserve"> Casa de la Cultura del Municipio de Valle de Santiago, Gto.</v>
      </c>
      <c r="B2" s="169"/>
      <c r="C2" s="169"/>
      <c r="D2" s="169"/>
      <c r="E2" s="169"/>
      <c r="F2" s="169"/>
      <c r="G2" s="170"/>
    </row>
    <row r="3" spans="1:7" x14ac:dyDescent="0.25">
      <c r="A3" s="171" t="s">
        <v>467</v>
      </c>
      <c r="B3" s="172"/>
      <c r="C3" s="172"/>
      <c r="D3" s="172"/>
      <c r="E3" s="172"/>
      <c r="F3" s="172"/>
      <c r="G3" s="173"/>
    </row>
    <row r="4" spans="1:7" x14ac:dyDescent="0.25">
      <c r="A4" s="171" t="s">
        <v>2</v>
      </c>
      <c r="B4" s="172"/>
      <c r="C4" s="172"/>
      <c r="D4" s="172"/>
      <c r="E4" s="172"/>
      <c r="F4" s="172"/>
      <c r="G4" s="173"/>
    </row>
    <row r="5" spans="1:7" x14ac:dyDescent="0.25">
      <c r="A5" s="174" t="s">
        <v>449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3" t="s">
        <v>482</v>
      </c>
      <c r="B1" s="166"/>
      <c r="C1" s="166"/>
      <c r="D1" s="166"/>
      <c r="E1" s="166"/>
      <c r="F1" s="166"/>
      <c r="G1" s="167"/>
    </row>
    <row r="2" spans="1:7" x14ac:dyDescent="0.25">
      <c r="A2" s="168" t="str">
        <f>'Formato 1'!A2</f>
        <v xml:space="preserve"> Casa de la Cultura del Municipio de Valle de Santiago, Gto.</v>
      </c>
      <c r="B2" s="169"/>
      <c r="C2" s="169"/>
      <c r="D2" s="169"/>
      <c r="E2" s="169"/>
      <c r="F2" s="169"/>
      <c r="G2" s="170"/>
    </row>
    <row r="3" spans="1:7" x14ac:dyDescent="0.25">
      <c r="A3" s="171" t="s">
        <v>483</v>
      </c>
      <c r="B3" s="172"/>
      <c r="C3" s="172"/>
      <c r="D3" s="172"/>
      <c r="E3" s="172"/>
      <c r="F3" s="172"/>
      <c r="G3" s="173"/>
    </row>
    <row r="4" spans="1:7" x14ac:dyDescent="0.25">
      <c r="A4" s="171" t="s">
        <v>2</v>
      </c>
      <c r="B4" s="172"/>
      <c r="C4" s="172"/>
      <c r="D4" s="172"/>
      <c r="E4" s="172"/>
      <c r="F4" s="172"/>
      <c r="G4" s="173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3" t="s">
        <v>507</v>
      </c>
      <c r="B1" s="166"/>
      <c r="C1" s="166"/>
      <c r="D1" s="166"/>
      <c r="E1" s="166"/>
      <c r="F1" s="166"/>
      <c r="G1" s="167"/>
    </row>
    <row r="2" spans="1:7" x14ac:dyDescent="0.25">
      <c r="A2" s="168" t="str">
        <f>'Formato 1'!A2</f>
        <v xml:space="preserve"> Casa de la Cultura del Municipio de Valle de Santiago, Gto.</v>
      </c>
      <c r="B2" s="169"/>
      <c r="C2" s="169"/>
      <c r="D2" s="169"/>
      <c r="E2" s="169"/>
      <c r="F2" s="169"/>
      <c r="G2" s="170"/>
    </row>
    <row r="3" spans="1:7" x14ac:dyDescent="0.25">
      <c r="A3" s="171" t="s">
        <v>508</v>
      </c>
      <c r="B3" s="172"/>
      <c r="C3" s="172"/>
      <c r="D3" s="172"/>
      <c r="E3" s="172"/>
      <c r="F3" s="172"/>
      <c r="G3" s="173"/>
    </row>
    <row r="4" spans="1:7" x14ac:dyDescent="0.25">
      <c r="A4" s="171" t="s">
        <v>2</v>
      </c>
      <c r="B4" s="172"/>
      <c r="C4" s="172"/>
      <c r="D4" s="172"/>
      <c r="E4" s="172"/>
      <c r="F4" s="172"/>
      <c r="G4" s="173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3" t="s">
        <v>511</v>
      </c>
      <c r="B1" s="166"/>
      <c r="C1" s="166"/>
      <c r="D1" s="166"/>
      <c r="E1" s="166"/>
      <c r="F1" s="166"/>
    </row>
    <row r="2" spans="1:6" x14ac:dyDescent="0.25">
      <c r="A2" s="168" t="str">
        <f>'Formato 1'!A2</f>
        <v xml:space="preserve"> Casa de la Cultura del Municipio de Valle de Santiago, Gto.</v>
      </c>
      <c r="B2" s="169"/>
      <c r="C2" s="169"/>
      <c r="D2" s="169"/>
      <c r="E2" s="169"/>
      <c r="F2" s="170"/>
    </row>
    <row r="3" spans="1:6" x14ac:dyDescent="0.25">
      <c r="A3" s="171" t="s">
        <v>512</v>
      </c>
      <c r="B3" s="172"/>
      <c r="C3" s="172"/>
      <c r="D3" s="172"/>
      <c r="E3" s="172"/>
      <c r="F3" s="17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1" t="s">
        <v>447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9" t="s">
        <v>450</v>
      </c>
      <c r="B6" s="36">
        <v>2022</v>
      </c>
      <c r="C6" s="189">
        <f>+B6+1</f>
        <v>2023</v>
      </c>
      <c r="D6" s="189">
        <f>+C6+1</f>
        <v>2024</v>
      </c>
      <c r="E6" s="189">
        <f>+D6+1</f>
        <v>2025</v>
      </c>
      <c r="F6" s="189">
        <f>+E6+1</f>
        <v>2026</v>
      </c>
      <c r="G6" s="189">
        <f>+F6+1</f>
        <v>2027</v>
      </c>
    </row>
    <row r="7" spans="1:7" ht="83.25" customHeight="1" x14ac:dyDescent="0.25">
      <c r="A7" s="190"/>
      <c r="B7" s="70" t="s">
        <v>451</v>
      </c>
      <c r="C7" s="190"/>
      <c r="D7" s="190"/>
      <c r="E7" s="190"/>
      <c r="F7" s="190"/>
      <c r="G7" s="190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2" t="s">
        <v>466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3" t="s">
        <v>468</v>
      </c>
      <c r="B6" s="36">
        <v>2022</v>
      </c>
      <c r="C6" s="189">
        <f>+B6+1</f>
        <v>2023</v>
      </c>
      <c r="D6" s="189">
        <f>+C6+1</f>
        <v>2024</v>
      </c>
      <c r="E6" s="189">
        <f>+D6+1</f>
        <v>2025</v>
      </c>
      <c r="F6" s="189">
        <f>+E6+1</f>
        <v>2026</v>
      </c>
      <c r="G6" s="189">
        <f>+F6+1</f>
        <v>2027</v>
      </c>
    </row>
    <row r="7" spans="1:7" ht="57.75" customHeight="1" x14ac:dyDescent="0.25">
      <c r="A7" s="194"/>
      <c r="B7" s="37" t="s">
        <v>451</v>
      </c>
      <c r="C7" s="190"/>
      <c r="D7" s="190"/>
      <c r="E7" s="190"/>
      <c r="F7" s="190"/>
      <c r="G7" s="190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2" t="s">
        <v>482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6" t="s">
        <v>450</v>
      </c>
      <c r="B5" s="197">
        <v>2017</v>
      </c>
      <c r="C5" s="197">
        <f>+B5+1</f>
        <v>2018</v>
      </c>
      <c r="D5" s="197">
        <f>+C5+1</f>
        <v>2019</v>
      </c>
      <c r="E5" s="197">
        <f>+D5+1</f>
        <v>2020</v>
      </c>
      <c r="F5" s="197">
        <f>+E5+1</f>
        <v>2021</v>
      </c>
      <c r="G5" s="36">
        <f>+F5+1</f>
        <v>2022</v>
      </c>
    </row>
    <row r="6" spans="1:7" ht="32.25" x14ac:dyDescent="0.25">
      <c r="A6" s="182"/>
      <c r="B6" s="198"/>
      <c r="C6" s="198"/>
      <c r="D6" s="198"/>
      <c r="E6" s="198"/>
      <c r="F6" s="198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5" t="s">
        <v>505</v>
      </c>
      <c r="B39" s="195"/>
      <c r="C39" s="195"/>
      <c r="D39" s="195"/>
      <c r="E39" s="195"/>
      <c r="F39" s="195"/>
      <c r="G39" s="195"/>
    </row>
    <row r="40" spans="1:7" x14ac:dyDescent="0.25">
      <c r="A40" s="195" t="s">
        <v>506</v>
      </c>
      <c r="B40" s="195"/>
      <c r="C40" s="195"/>
      <c r="D40" s="195"/>
      <c r="E40" s="195"/>
      <c r="F40" s="195"/>
      <c r="G40" s="19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2" t="s">
        <v>507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9" t="s">
        <v>468</v>
      </c>
      <c r="B5" s="197">
        <v>2017</v>
      </c>
      <c r="C5" s="197">
        <f>+B5+1</f>
        <v>2018</v>
      </c>
      <c r="D5" s="197">
        <f>+C5+1</f>
        <v>2019</v>
      </c>
      <c r="E5" s="197">
        <f>+D5+1</f>
        <v>2020</v>
      </c>
      <c r="F5" s="197">
        <f>+E5+1</f>
        <v>2021</v>
      </c>
      <c r="G5" s="36">
        <v>2022</v>
      </c>
    </row>
    <row r="6" spans="1:7" ht="48.75" customHeight="1" x14ac:dyDescent="0.25">
      <c r="A6" s="200"/>
      <c r="B6" s="198"/>
      <c r="C6" s="198"/>
      <c r="D6" s="198"/>
      <c r="E6" s="198"/>
      <c r="F6" s="198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5" t="s">
        <v>505</v>
      </c>
      <c r="B32" s="195"/>
      <c r="C32" s="195"/>
      <c r="D32" s="195"/>
      <c r="E32" s="195"/>
      <c r="F32" s="195"/>
      <c r="G32" s="195"/>
    </row>
    <row r="33" spans="1:7" x14ac:dyDescent="0.25">
      <c r="A33" s="195" t="s">
        <v>506</v>
      </c>
      <c r="B33" s="195"/>
      <c r="C33" s="195"/>
      <c r="D33" s="195"/>
      <c r="E33" s="195"/>
      <c r="F33" s="195"/>
      <c r="G33" s="19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1" t="s">
        <v>511</v>
      </c>
      <c r="B1" s="201"/>
      <c r="C1" s="201"/>
      <c r="D1" s="201"/>
      <c r="E1" s="201"/>
      <c r="F1" s="201"/>
    </row>
    <row r="2" spans="1:6" ht="20.100000000000001" customHeight="1" x14ac:dyDescent="0.25">
      <c r="A2" s="110" t="str">
        <f>'Formato 1'!A2</f>
        <v xml:space="preserve"> Casa de la Cultura del Municipio de Valle de Santiago,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5" t="s">
        <v>122</v>
      </c>
      <c r="B1" s="166"/>
      <c r="C1" s="166"/>
      <c r="D1" s="166"/>
      <c r="E1" s="166"/>
      <c r="F1" s="166"/>
      <c r="G1" s="166"/>
      <c r="H1" s="167"/>
    </row>
    <row r="2" spans="1:8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207">
        <v>166574.54</v>
      </c>
      <c r="C18" s="108"/>
      <c r="D18" s="108"/>
      <c r="E18" s="108"/>
      <c r="F18" s="208">
        <v>147493.66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166574.54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147493.66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7" t="s">
        <v>151</v>
      </c>
      <c r="B33" s="177"/>
      <c r="C33" s="177"/>
      <c r="D33" s="177"/>
      <c r="E33" s="177"/>
      <c r="F33" s="177"/>
      <c r="G33" s="177"/>
      <c r="H33" s="177"/>
    </row>
    <row r="34" spans="1:8" ht="14.45" customHeight="1" x14ac:dyDescent="0.25">
      <c r="A34" s="177"/>
      <c r="B34" s="177"/>
      <c r="C34" s="177"/>
      <c r="D34" s="177"/>
      <c r="E34" s="177"/>
      <c r="F34" s="177"/>
      <c r="G34" s="177"/>
      <c r="H34" s="177"/>
    </row>
    <row r="35" spans="1:8" ht="14.45" customHeight="1" x14ac:dyDescent="0.25">
      <c r="A35" s="177"/>
      <c r="B35" s="177"/>
      <c r="C35" s="177"/>
      <c r="D35" s="177"/>
      <c r="E35" s="177"/>
      <c r="F35" s="177"/>
      <c r="G35" s="177"/>
      <c r="H35" s="177"/>
    </row>
    <row r="36" spans="1:8" ht="14.45" customHeight="1" x14ac:dyDescent="0.25">
      <c r="A36" s="177"/>
      <c r="B36" s="177"/>
      <c r="C36" s="177"/>
      <c r="D36" s="177"/>
      <c r="E36" s="177"/>
      <c r="F36" s="177"/>
      <c r="G36" s="177"/>
      <c r="H36" s="177"/>
    </row>
    <row r="37" spans="1:8" ht="14.45" customHeight="1" x14ac:dyDescent="0.25">
      <c r="A37" s="177"/>
      <c r="B37" s="177"/>
      <c r="C37" s="177"/>
      <c r="D37" s="177"/>
      <c r="E37" s="177"/>
      <c r="F37" s="177"/>
      <c r="G37" s="177"/>
      <c r="H37" s="177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5" t="s">
        <v>162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Normal="100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5" t="s">
        <v>183</v>
      </c>
      <c r="B1" s="166"/>
      <c r="C1" s="166"/>
      <c r="D1" s="167"/>
    </row>
    <row r="2" spans="1:4" x14ac:dyDescent="0.25">
      <c r="A2" s="110" t="str">
        <f>'Formato 1'!A2</f>
        <v xml:space="preserve"> Casa de la Cultura del Municipio de Valle de Santiago,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3685440</v>
      </c>
      <c r="C8" s="14">
        <f>SUM(C9:C11)</f>
        <v>3849998</v>
      </c>
      <c r="D8" s="14">
        <f>SUM(D9:D11)</f>
        <v>3849998</v>
      </c>
    </row>
    <row r="9" spans="1:4" x14ac:dyDescent="0.25">
      <c r="A9" s="58" t="s">
        <v>189</v>
      </c>
      <c r="B9" s="209">
        <v>3685440</v>
      </c>
      <c r="C9" s="209">
        <v>3849998</v>
      </c>
      <c r="D9" s="209">
        <v>3849998</v>
      </c>
    </row>
    <row r="10" spans="1:4" x14ac:dyDescent="0.25">
      <c r="A10" s="58" t="s">
        <v>190</v>
      </c>
      <c r="B10" s="209">
        <v>0</v>
      </c>
      <c r="C10" s="209">
        <v>0</v>
      </c>
      <c r="D10" s="209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3685440</v>
      </c>
      <c r="C13" s="14">
        <f>C14+C15</f>
        <v>3211091.99</v>
      </c>
      <c r="D13" s="14">
        <f>D14+D15</f>
        <v>3211091.99</v>
      </c>
    </row>
    <row r="14" spans="1:4" x14ac:dyDescent="0.25">
      <c r="A14" s="58" t="s">
        <v>193</v>
      </c>
      <c r="B14" s="210">
        <v>3685440</v>
      </c>
      <c r="C14" s="212">
        <v>3211091.99</v>
      </c>
      <c r="D14" s="212">
        <v>3211091.99</v>
      </c>
    </row>
    <row r="15" spans="1:4" x14ac:dyDescent="0.25">
      <c r="A15" s="58" t="s">
        <v>194</v>
      </c>
      <c r="B15" s="210">
        <v>0</v>
      </c>
      <c r="C15" s="210">
        <v>0</v>
      </c>
      <c r="D15" s="210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18850</v>
      </c>
      <c r="D17" s="14">
        <f>D18+D19</f>
        <v>18850</v>
      </c>
    </row>
    <row r="18" spans="1:4" x14ac:dyDescent="0.25">
      <c r="A18" s="58" t="s">
        <v>196</v>
      </c>
      <c r="B18" s="16">
        <v>0</v>
      </c>
      <c r="C18" s="211">
        <v>18850</v>
      </c>
      <c r="D18" s="211">
        <v>18850</v>
      </c>
    </row>
    <row r="19" spans="1:4" x14ac:dyDescent="0.25">
      <c r="A19" s="58" t="s">
        <v>197</v>
      </c>
      <c r="B19" s="16">
        <v>0</v>
      </c>
      <c r="C19" s="211">
        <v>0</v>
      </c>
      <c r="D19" s="211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657756.00999999978</v>
      </c>
      <c r="D21" s="14">
        <f>D8-D13+D17</f>
        <v>657756.00999999978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657756.00999999978</v>
      </c>
      <c r="D23" s="14">
        <f>D21-D11</f>
        <v>657756.00999999978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638906.00999999978</v>
      </c>
      <c r="D25" s="14">
        <f>D23-D17</f>
        <v>638906.00999999978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638906.00999999978</v>
      </c>
      <c r="D33" s="4">
        <f>D25+D29</f>
        <v>638906.00999999978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3685440</v>
      </c>
      <c r="C48" s="96">
        <f>C9</f>
        <v>3849998</v>
      </c>
      <c r="D48" s="96">
        <f>D9</f>
        <v>3849998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3685440</v>
      </c>
      <c r="C53" s="47">
        <f>C14</f>
        <v>3211091.99</v>
      </c>
      <c r="D53" s="47">
        <f>D14</f>
        <v>3211091.99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18850</v>
      </c>
      <c r="D55" s="47">
        <f>D18</f>
        <v>18850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657756.00999999978</v>
      </c>
      <c r="D57" s="4">
        <f>D48+D49-D53+D55</f>
        <v>657756.00999999978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657756.00999999978</v>
      </c>
      <c r="D59" s="4">
        <f>D57-D49</f>
        <v>657756.00999999978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5" t="s">
        <v>224</v>
      </c>
      <c r="B1" s="166"/>
      <c r="C1" s="166"/>
      <c r="D1" s="166"/>
      <c r="E1" s="166"/>
      <c r="F1" s="166"/>
      <c r="G1" s="167"/>
    </row>
    <row r="2" spans="1:7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8" t="s">
        <v>226</v>
      </c>
      <c r="B6" s="180" t="s">
        <v>227</v>
      </c>
      <c r="C6" s="180"/>
      <c r="D6" s="180"/>
      <c r="E6" s="180"/>
      <c r="F6" s="180"/>
      <c r="G6" s="180" t="s">
        <v>228</v>
      </c>
    </row>
    <row r="7" spans="1:7" ht="30" x14ac:dyDescent="0.25">
      <c r="A7" s="179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0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338000</v>
      </c>
      <c r="C15" s="47">
        <v>0</v>
      </c>
      <c r="D15" s="47">
        <v>338000</v>
      </c>
      <c r="E15" s="213">
        <v>251128</v>
      </c>
      <c r="F15" s="213">
        <v>251128</v>
      </c>
      <c r="G15" s="47">
        <f t="shared" si="0"/>
        <v>-86872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3347440</v>
      </c>
      <c r="C34" s="214">
        <v>814500</v>
      </c>
      <c r="D34" s="47">
        <v>4161940</v>
      </c>
      <c r="E34" s="215">
        <v>3598870</v>
      </c>
      <c r="F34" s="215">
        <v>3598870</v>
      </c>
      <c r="G34" s="47">
        <f t="shared" si="4"/>
        <v>251430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3685440</v>
      </c>
      <c r="C41" s="4">
        <f t="shared" si="7"/>
        <v>814500</v>
      </c>
      <c r="D41" s="4">
        <f t="shared" si="7"/>
        <v>4499940</v>
      </c>
      <c r="E41" s="4">
        <f t="shared" si="7"/>
        <v>3849998</v>
      </c>
      <c r="F41" s="4">
        <f t="shared" si="7"/>
        <v>3849998</v>
      </c>
      <c r="G41" s="4">
        <f t="shared" si="7"/>
        <v>164558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164558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3685440</v>
      </c>
      <c r="C70" s="4">
        <f t="shared" si="16"/>
        <v>814500</v>
      </c>
      <c r="D70" s="4">
        <f t="shared" si="16"/>
        <v>4499940</v>
      </c>
      <c r="E70" s="4">
        <f t="shared" si="16"/>
        <v>3849998</v>
      </c>
      <c r="F70" s="4">
        <f t="shared" si="16"/>
        <v>3849998</v>
      </c>
      <c r="G70" s="4">
        <f t="shared" si="16"/>
        <v>164558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9" zoomScaleNormal="89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3" t="s">
        <v>295</v>
      </c>
      <c r="B1" s="166"/>
      <c r="C1" s="166"/>
      <c r="D1" s="166"/>
      <c r="E1" s="166"/>
      <c r="F1" s="166"/>
      <c r="G1" s="167"/>
    </row>
    <row r="2" spans="1:7" x14ac:dyDescent="0.25">
      <c r="A2" s="125" t="str">
        <f>'Formato 1'!A2</f>
        <v xml:space="preserve"> Casa de la Cultura del Municipio de Valle de Santiago,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81" t="s">
        <v>4</v>
      </c>
      <c r="B7" s="181" t="s">
        <v>298</v>
      </c>
      <c r="C7" s="181"/>
      <c r="D7" s="181"/>
      <c r="E7" s="181"/>
      <c r="F7" s="181"/>
      <c r="G7" s="182" t="s">
        <v>299</v>
      </c>
    </row>
    <row r="8" spans="1:7" ht="30" x14ac:dyDescent="0.25">
      <c r="A8" s="18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81"/>
    </row>
    <row r="9" spans="1:7" x14ac:dyDescent="0.25">
      <c r="A9" s="27" t="s">
        <v>304</v>
      </c>
      <c r="B9" s="83">
        <f t="shared" ref="B9:G9" si="0">SUM(B10,B18,B28,B38,B48,B58,B62,B71,B75)</f>
        <v>3685440</v>
      </c>
      <c r="C9" s="83">
        <f t="shared" si="0"/>
        <v>847252</v>
      </c>
      <c r="D9" s="83">
        <f t="shared" si="0"/>
        <v>4532692</v>
      </c>
      <c r="E9" s="83">
        <f t="shared" si="0"/>
        <v>3211091.9899999998</v>
      </c>
      <c r="F9" s="83">
        <f t="shared" si="0"/>
        <v>3211091.9899999998</v>
      </c>
      <c r="G9" s="83">
        <f t="shared" si="0"/>
        <v>1321600.01</v>
      </c>
    </row>
    <row r="10" spans="1:7" x14ac:dyDescent="0.25">
      <c r="A10" s="84" t="s">
        <v>305</v>
      </c>
      <c r="B10" s="83">
        <f t="shared" ref="B10:G10" si="1">SUM(B11:B17)</f>
        <v>2709794</v>
      </c>
      <c r="C10" s="83">
        <f t="shared" si="1"/>
        <v>30000</v>
      </c>
      <c r="D10" s="83">
        <f t="shared" si="1"/>
        <v>2739794</v>
      </c>
      <c r="E10" s="83">
        <f t="shared" si="1"/>
        <v>1653653.73</v>
      </c>
      <c r="F10" s="83">
        <f t="shared" si="1"/>
        <v>1653653.73</v>
      </c>
      <c r="G10" s="83">
        <f t="shared" si="1"/>
        <v>1086140.27</v>
      </c>
    </row>
    <row r="11" spans="1:7" x14ac:dyDescent="0.25">
      <c r="A11" s="85" t="s">
        <v>306</v>
      </c>
      <c r="B11" s="162">
        <v>1436436</v>
      </c>
      <c r="C11" s="75">
        <v>0</v>
      </c>
      <c r="D11" s="162">
        <v>1436436</v>
      </c>
      <c r="E11" s="217">
        <v>1064860.2</v>
      </c>
      <c r="F11" s="217">
        <v>1064860.2</v>
      </c>
      <c r="G11" s="75">
        <f>D11-E11</f>
        <v>371575.80000000005</v>
      </c>
    </row>
    <row r="12" spans="1:7" x14ac:dyDescent="0.25">
      <c r="A12" s="85" t="s">
        <v>307</v>
      </c>
      <c r="B12" s="162">
        <v>647200.4</v>
      </c>
      <c r="C12" s="75">
        <v>0</v>
      </c>
      <c r="D12" s="162">
        <v>647200.4</v>
      </c>
      <c r="E12" s="217">
        <v>464440</v>
      </c>
      <c r="F12" s="217">
        <v>464440</v>
      </c>
      <c r="G12" s="75">
        <f t="shared" ref="G12:G17" si="2">D12-E12</f>
        <v>182760.40000000002</v>
      </c>
    </row>
    <row r="13" spans="1:7" x14ac:dyDescent="0.25">
      <c r="A13" s="85" t="s">
        <v>308</v>
      </c>
      <c r="B13" s="162">
        <v>272637.59999999998</v>
      </c>
      <c r="C13" s="75">
        <v>0</v>
      </c>
      <c r="D13" s="162">
        <v>272637.59999999998</v>
      </c>
      <c r="E13" s="217">
        <v>9009.5300000000007</v>
      </c>
      <c r="F13" s="217">
        <v>9009.5300000000007</v>
      </c>
      <c r="G13" s="75">
        <f t="shared" si="2"/>
        <v>263628.06999999995</v>
      </c>
    </row>
    <row r="14" spans="1:7" x14ac:dyDescent="0.25">
      <c r="A14" s="85" t="s">
        <v>309</v>
      </c>
      <c r="B14" s="163">
        <v>0</v>
      </c>
      <c r="C14" s="75">
        <v>0</v>
      </c>
      <c r="D14" s="163">
        <v>0</v>
      </c>
      <c r="E14" s="216">
        <v>0</v>
      </c>
      <c r="F14" s="216">
        <v>0</v>
      </c>
      <c r="G14" s="75">
        <f t="shared" si="2"/>
        <v>0</v>
      </c>
    </row>
    <row r="15" spans="1:7" x14ac:dyDescent="0.25">
      <c r="A15" s="85" t="s">
        <v>310</v>
      </c>
      <c r="B15" s="162">
        <v>353520</v>
      </c>
      <c r="C15" s="75">
        <v>30000</v>
      </c>
      <c r="D15" s="162">
        <v>383520</v>
      </c>
      <c r="E15" s="217">
        <v>115344</v>
      </c>
      <c r="F15" s="217">
        <v>115344</v>
      </c>
      <c r="G15" s="75">
        <f t="shared" si="2"/>
        <v>268176</v>
      </c>
    </row>
    <row r="16" spans="1:7" x14ac:dyDescent="0.25">
      <c r="A16" s="85" t="s">
        <v>311</v>
      </c>
      <c r="B16" s="163">
        <v>0</v>
      </c>
      <c r="C16" s="75">
        <v>0</v>
      </c>
      <c r="D16" s="163">
        <v>0</v>
      </c>
      <c r="E16" s="216">
        <v>0</v>
      </c>
      <c r="F16" s="216">
        <v>0</v>
      </c>
      <c r="G16" s="75">
        <f t="shared" si="2"/>
        <v>0</v>
      </c>
    </row>
    <row r="17" spans="1:7" x14ac:dyDescent="0.25">
      <c r="A17" s="85" t="s">
        <v>312</v>
      </c>
      <c r="B17" s="163">
        <v>0</v>
      </c>
      <c r="C17" s="75">
        <v>0</v>
      </c>
      <c r="D17" s="163">
        <v>0</v>
      </c>
      <c r="E17" s="216">
        <v>0</v>
      </c>
      <c r="F17" s="216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250000</v>
      </c>
      <c r="C18" s="83">
        <f t="shared" si="3"/>
        <v>-10500</v>
      </c>
      <c r="D18" s="83">
        <f t="shared" si="3"/>
        <v>239500</v>
      </c>
      <c r="E18" s="83">
        <f t="shared" si="3"/>
        <v>174405.07999999996</v>
      </c>
      <c r="F18" s="83">
        <f t="shared" si="3"/>
        <v>174405.07999999996</v>
      </c>
      <c r="G18" s="83">
        <f t="shared" si="3"/>
        <v>65094.92</v>
      </c>
    </row>
    <row r="19" spans="1:7" x14ac:dyDescent="0.25">
      <c r="A19" s="85" t="s">
        <v>314</v>
      </c>
      <c r="B19" s="162">
        <v>60000</v>
      </c>
      <c r="C19" s="75">
        <v>0</v>
      </c>
      <c r="D19" s="162">
        <v>60000</v>
      </c>
      <c r="E19" s="219">
        <v>48986.54</v>
      </c>
      <c r="F19" s="219">
        <v>48986.54</v>
      </c>
      <c r="G19" s="75">
        <f>D19-E19</f>
        <v>11013.46</v>
      </c>
    </row>
    <row r="20" spans="1:7" x14ac:dyDescent="0.25">
      <c r="A20" s="85" t="s">
        <v>315</v>
      </c>
      <c r="B20" s="162">
        <v>50000</v>
      </c>
      <c r="C20" s="75">
        <v>0</v>
      </c>
      <c r="D20" s="162">
        <v>50000</v>
      </c>
      <c r="E20" s="219">
        <v>31495.11</v>
      </c>
      <c r="F20" s="219">
        <v>31495.11</v>
      </c>
      <c r="G20" s="75">
        <f t="shared" ref="G20:G27" si="4">D20-E20</f>
        <v>18504.89</v>
      </c>
    </row>
    <row r="21" spans="1:7" x14ac:dyDescent="0.25">
      <c r="A21" s="85" t="s">
        <v>316</v>
      </c>
      <c r="B21" s="163">
        <v>0</v>
      </c>
      <c r="C21" s="75">
        <v>0</v>
      </c>
      <c r="D21" s="163">
        <v>0</v>
      </c>
      <c r="E21" s="218">
        <v>0</v>
      </c>
      <c r="F21" s="218">
        <v>0</v>
      </c>
      <c r="G21" s="75">
        <f t="shared" si="4"/>
        <v>0</v>
      </c>
    </row>
    <row r="22" spans="1:7" x14ac:dyDescent="0.25">
      <c r="A22" s="85" t="s">
        <v>317</v>
      </c>
      <c r="B22" s="163">
        <v>0</v>
      </c>
      <c r="C22" s="75">
        <v>0</v>
      </c>
      <c r="D22" s="163">
        <v>0</v>
      </c>
      <c r="E22" s="218">
        <v>0</v>
      </c>
      <c r="F22" s="218">
        <v>0</v>
      </c>
      <c r="G22" s="75">
        <f t="shared" si="4"/>
        <v>0</v>
      </c>
    </row>
    <row r="23" spans="1:7" x14ac:dyDescent="0.25">
      <c r="A23" s="85" t="s">
        <v>318</v>
      </c>
      <c r="B23" s="162">
        <v>15000</v>
      </c>
      <c r="C23" s="75">
        <v>0</v>
      </c>
      <c r="D23" s="162">
        <v>15000</v>
      </c>
      <c r="E23" s="219">
        <v>7881.01</v>
      </c>
      <c r="F23" s="219">
        <v>7881.01</v>
      </c>
      <c r="G23" s="75">
        <f t="shared" si="4"/>
        <v>7118.99</v>
      </c>
    </row>
    <row r="24" spans="1:7" x14ac:dyDescent="0.25">
      <c r="A24" s="85" t="s">
        <v>319</v>
      </c>
      <c r="B24" s="162">
        <v>95000</v>
      </c>
      <c r="C24" s="75">
        <v>0</v>
      </c>
      <c r="D24" s="162">
        <v>95000</v>
      </c>
      <c r="E24" s="219">
        <v>71797.62</v>
      </c>
      <c r="F24" s="219">
        <v>71797.62</v>
      </c>
      <c r="G24" s="75">
        <f t="shared" si="4"/>
        <v>23202.380000000005</v>
      </c>
    </row>
    <row r="25" spans="1:7" x14ac:dyDescent="0.25">
      <c r="A25" s="85" t="s">
        <v>320</v>
      </c>
      <c r="B25" s="162">
        <v>25000</v>
      </c>
      <c r="C25" s="75">
        <v>-10500</v>
      </c>
      <c r="D25" s="162">
        <v>14500</v>
      </c>
      <c r="E25" s="219">
        <v>14244.8</v>
      </c>
      <c r="F25" s="219">
        <v>14244.8</v>
      </c>
      <c r="G25" s="75">
        <f t="shared" si="4"/>
        <v>255.20000000000073</v>
      </c>
    </row>
    <row r="26" spans="1:7" x14ac:dyDescent="0.25">
      <c r="A26" s="85" t="s">
        <v>321</v>
      </c>
      <c r="B26" s="163">
        <v>0</v>
      </c>
      <c r="C26" s="75">
        <v>0</v>
      </c>
      <c r="D26" s="163">
        <v>0</v>
      </c>
      <c r="E26" s="218">
        <v>0</v>
      </c>
      <c r="F26" s="218">
        <v>0</v>
      </c>
      <c r="G26" s="75">
        <f t="shared" si="4"/>
        <v>0</v>
      </c>
    </row>
    <row r="27" spans="1:7" x14ac:dyDescent="0.25">
      <c r="A27" s="85" t="s">
        <v>322</v>
      </c>
      <c r="B27" s="162">
        <v>5000</v>
      </c>
      <c r="C27" s="75">
        <v>0</v>
      </c>
      <c r="D27" s="162">
        <v>5000</v>
      </c>
      <c r="E27" s="219">
        <v>0</v>
      </c>
      <c r="F27" s="219">
        <v>0</v>
      </c>
      <c r="G27" s="75">
        <f t="shared" si="4"/>
        <v>5000</v>
      </c>
    </row>
    <row r="28" spans="1:7" x14ac:dyDescent="0.25">
      <c r="A28" s="84" t="s">
        <v>323</v>
      </c>
      <c r="B28" s="83">
        <f t="shared" ref="B28:G28" si="5">SUM(B29:B37)</f>
        <v>725646</v>
      </c>
      <c r="C28" s="83">
        <f t="shared" si="5"/>
        <v>710500</v>
      </c>
      <c r="D28" s="83">
        <f t="shared" si="5"/>
        <v>1436146</v>
      </c>
      <c r="E28" s="83">
        <f t="shared" si="5"/>
        <v>1279783.24</v>
      </c>
      <c r="F28" s="83">
        <f t="shared" si="5"/>
        <v>1279783.24</v>
      </c>
      <c r="G28" s="83">
        <f t="shared" si="5"/>
        <v>156362.76</v>
      </c>
    </row>
    <row r="29" spans="1:7" x14ac:dyDescent="0.25">
      <c r="A29" s="85" t="s">
        <v>324</v>
      </c>
      <c r="B29" s="162">
        <v>40000</v>
      </c>
      <c r="C29" s="162">
        <v>0</v>
      </c>
      <c r="D29" s="75">
        <v>40000</v>
      </c>
      <c r="E29" s="221">
        <v>25051</v>
      </c>
      <c r="F29" s="221">
        <v>25051</v>
      </c>
      <c r="G29" s="75">
        <f>D29-E29</f>
        <v>14949</v>
      </c>
    </row>
    <row r="30" spans="1:7" x14ac:dyDescent="0.25">
      <c r="A30" s="85" t="s">
        <v>325</v>
      </c>
      <c r="B30" s="163">
        <v>0</v>
      </c>
      <c r="C30" s="163">
        <v>0</v>
      </c>
      <c r="D30" s="75">
        <v>0</v>
      </c>
      <c r="E30" s="220">
        <v>0</v>
      </c>
      <c r="F30" s="220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163">
        <v>0</v>
      </c>
      <c r="C31" s="163">
        <v>0</v>
      </c>
      <c r="D31" s="75">
        <v>0</v>
      </c>
      <c r="E31" s="220">
        <v>0</v>
      </c>
      <c r="F31" s="220">
        <v>0</v>
      </c>
      <c r="G31" s="75">
        <f t="shared" si="6"/>
        <v>0</v>
      </c>
    </row>
    <row r="32" spans="1:7" x14ac:dyDescent="0.25">
      <c r="A32" s="85" t="s">
        <v>327</v>
      </c>
      <c r="B32" s="162">
        <v>20500</v>
      </c>
      <c r="C32" s="162">
        <v>5501</v>
      </c>
      <c r="D32" s="75">
        <v>26001</v>
      </c>
      <c r="E32" s="221">
        <v>21289.7</v>
      </c>
      <c r="F32" s="221">
        <v>21289.7</v>
      </c>
      <c r="G32" s="75">
        <f t="shared" si="6"/>
        <v>4711.2999999999993</v>
      </c>
    </row>
    <row r="33" spans="1:7" ht="14.45" customHeight="1" x14ac:dyDescent="0.25">
      <c r="A33" s="85" t="s">
        <v>328</v>
      </c>
      <c r="B33" s="162">
        <v>115000</v>
      </c>
      <c r="C33" s="162">
        <v>29499</v>
      </c>
      <c r="D33" s="75">
        <v>144499</v>
      </c>
      <c r="E33" s="221">
        <v>99092.81</v>
      </c>
      <c r="F33" s="221">
        <v>99092.81</v>
      </c>
      <c r="G33" s="75">
        <f t="shared" si="6"/>
        <v>45406.19</v>
      </c>
    </row>
    <row r="34" spans="1:7" ht="14.45" customHeight="1" x14ac:dyDescent="0.25">
      <c r="A34" s="85" t="s">
        <v>329</v>
      </c>
      <c r="B34" s="162">
        <v>15000</v>
      </c>
      <c r="C34" s="162">
        <v>-10000</v>
      </c>
      <c r="D34" s="75">
        <v>5000</v>
      </c>
      <c r="E34" s="221">
        <v>2842</v>
      </c>
      <c r="F34" s="221">
        <v>2842</v>
      </c>
      <c r="G34" s="75">
        <f t="shared" si="6"/>
        <v>2158</v>
      </c>
    </row>
    <row r="35" spans="1:7" ht="14.45" customHeight="1" x14ac:dyDescent="0.25">
      <c r="A35" s="85" t="s">
        <v>330</v>
      </c>
      <c r="B35" s="162">
        <v>10000</v>
      </c>
      <c r="C35" s="162">
        <v>-5000</v>
      </c>
      <c r="D35" s="75">
        <v>5000</v>
      </c>
      <c r="E35" s="221">
        <v>0</v>
      </c>
      <c r="F35" s="221">
        <v>0</v>
      </c>
      <c r="G35" s="75">
        <f t="shared" si="6"/>
        <v>5000</v>
      </c>
    </row>
    <row r="36" spans="1:7" ht="14.45" customHeight="1" x14ac:dyDescent="0.25">
      <c r="A36" s="85" t="s">
        <v>331</v>
      </c>
      <c r="B36" s="162">
        <v>477146</v>
      </c>
      <c r="C36" s="162">
        <v>690500</v>
      </c>
      <c r="D36" s="75">
        <v>1167646</v>
      </c>
      <c r="E36" s="221">
        <v>1096460.73</v>
      </c>
      <c r="F36" s="221">
        <v>1096460.73</v>
      </c>
      <c r="G36" s="75">
        <f t="shared" si="6"/>
        <v>71185.270000000019</v>
      </c>
    </row>
    <row r="37" spans="1:7" ht="14.45" customHeight="1" x14ac:dyDescent="0.25">
      <c r="A37" s="85" t="s">
        <v>332</v>
      </c>
      <c r="B37" s="162">
        <v>48000</v>
      </c>
      <c r="C37" s="162">
        <v>0</v>
      </c>
      <c r="D37" s="75">
        <v>48000</v>
      </c>
      <c r="E37" s="221">
        <v>35047</v>
      </c>
      <c r="F37" s="221">
        <v>35047</v>
      </c>
      <c r="G37" s="75">
        <f t="shared" si="6"/>
        <v>12953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163">
        <v>0</v>
      </c>
      <c r="F39" s="163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163">
        <v>0</v>
      </c>
      <c r="F40" s="163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163">
        <v>0</v>
      </c>
      <c r="F41" s="163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163">
        <v>0</v>
      </c>
      <c r="F42" s="163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163">
        <v>0</v>
      </c>
      <c r="F43" s="163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163">
        <v>0</v>
      </c>
      <c r="F44" s="163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163">
        <v>0</v>
      </c>
      <c r="F45" s="163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163">
        <v>0</v>
      </c>
      <c r="F46" s="163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163">
        <v>0</v>
      </c>
      <c r="F47" s="163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117252</v>
      </c>
      <c r="D48" s="83">
        <f t="shared" si="9"/>
        <v>117252</v>
      </c>
      <c r="E48" s="83">
        <f t="shared" si="9"/>
        <v>103249.94</v>
      </c>
      <c r="F48" s="83">
        <f t="shared" si="9"/>
        <v>103249.94</v>
      </c>
      <c r="G48" s="83">
        <f t="shared" si="9"/>
        <v>14002.059999999998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163">
        <v>0</v>
      </c>
      <c r="F49" s="163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162">
        <v>117252</v>
      </c>
      <c r="D50" s="75">
        <v>117252</v>
      </c>
      <c r="E50" s="222">
        <v>103249.94</v>
      </c>
      <c r="F50" s="222">
        <v>103249.94</v>
      </c>
      <c r="G50" s="75">
        <f t="shared" ref="G50:G57" si="10">D50-E50</f>
        <v>14002.059999999998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163">
        <v>0</v>
      </c>
      <c r="F51" s="163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163">
        <v>0</v>
      </c>
      <c r="F52" s="163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163">
        <v>0</v>
      </c>
      <c r="F53" s="163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163">
        <v>0</v>
      </c>
      <c r="F54" s="163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163">
        <v>0</v>
      </c>
      <c r="F55" s="163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163">
        <v>0</v>
      </c>
      <c r="F56" s="163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163">
        <v>0</v>
      </c>
      <c r="F57" s="163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3685440</v>
      </c>
      <c r="C159" s="90">
        <f t="shared" si="37"/>
        <v>847252</v>
      </c>
      <c r="D159" s="90">
        <f t="shared" si="37"/>
        <v>4532692</v>
      </c>
      <c r="E159" s="90">
        <f t="shared" si="37"/>
        <v>3211091.9899999998</v>
      </c>
      <c r="F159" s="90">
        <f t="shared" si="37"/>
        <v>3211091.9899999998</v>
      </c>
      <c r="G159" s="90">
        <f t="shared" si="37"/>
        <v>1321600.01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C19:C24 B18:F18 D30:D31 B28:F28 B39:D47 B38:F38 B49:D49 B48:F48 B59:G61 B58:F58 B63:G70 B62:F62 B71:F92 B94:F159 B93:C93 E93:F93 C12:C14 C11 B51:D57 B50 G50 G12:G17 G11 G19:G27 G29 G37 G32 G33 G34 G35 G36 G30:G31 G39:G47 G49 G51:G57 C16:C17 C26:C2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3" t="s">
        <v>380</v>
      </c>
      <c r="B1" s="184"/>
      <c r="C1" s="184"/>
      <c r="D1" s="184"/>
      <c r="E1" s="184"/>
      <c r="F1" s="184"/>
      <c r="G1" s="185"/>
    </row>
    <row r="2" spans="1:7" ht="15" customHeight="1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8" t="s">
        <v>4</v>
      </c>
      <c r="B7" s="180" t="s">
        <v>298</v>
      </c>
      <c r="C7" s="180"/>
      <c r="D7" s="180"/>
      <c r="E7" s="180"/>
      <c r="F7" s="180"/>
      <c r="G7" s="182" t="s">
        <v>299</v>
      </c>
    </row>
    <row r="8" spans="1:7" ht="30" x14ac:dyDescent="0.25">
      <c r="A8" s="179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81"/>
    </row>
    <row r="9" spans="1:7" ht="15.75" customHeight="1" x14ac:dyDescent="0.25">
      <c r="A9" s="26" t="s">
        <v>382</v>
      </c>
      <c r="B9" s="30">
        <f>SUM(B10:B17)</f>
        <v>3685440</v>
      </c>
      <c r="C9" s="30">
        <f t="shared" ref="C9:G9" si="0">SUM(C10:C17)</f>
        <v>847252.29</v>
      </c>
      <c r="D9" s="30">
        <f t="shared" si="0"/>
        <v>4532692</v>
      </c>
      <c r="E9" s="30">
        <f t="shared" si="0"/>
        <v>3211091.99</v>
      </c>
      <c r="F9" s="30">
        <f t="shared" si="0"/>
        <v>3211091.99</v>
      </c>
      <c r="G9" s="30">
        <f t="shared" si="0"/>
        <v>1321601</v>
      </c>
    </row>
    <row r="10" spans="1:7" x14ac:dyDescent="0.25">
      <c r="A10" s="164" t="s">
        <v>601</v>
      </c>
      <c r="B10" s="75">
        <v>3192540</v>
      </c>
      <c r="C10" s="223">
        <v>847252.29</v>
      </c>
      <c r="D10" s="75">
        <v>4039792</v>
      </c>
      <c r="E10" s="224">
        <v>2882366.67</v>
      </c>
      <c r="F10" s="224">
        <v>2882366.67</v>
      </c>
      <c r="G10" s="75">
        <v>1157426</v>
      </c>
    </row>
    <row r="11" spans="1:7" x14ac:dyDescent="0.25">
      <c r="A11" s="164" t="s">
        <v>602</v>
      </c>
      <c r="B11" s="75">
        <v>154900</v>
      </c>
      <c r="C11" s="75">
        <v>0</v>
      </c>
      <c r="D11" s="75">
        <v>154900</v>
      </c>
      <c r="E11" s="224">
        <v>96409.2</v>
      </c>
      <c r="F11" s="224">
        <v>96409.2</v>
      </c>
      <c r="G11" s="75">
        <v>58491</v>
      </c>
    </row>
    <row r="12" spans="1:7" x14ac:dyDescent="0.25">
      <c r="A12" s="164" t="s">
        <v>603</v>
      </c>
      <c r="B12" s="75">
        <v>338000</v>
      </c>
      <c r="C12" s="75">
        <v>0</v>
      </c>
      <c r="D12" s="75">
        <v>338000</v>
      </c>
      <c r="E12" s="224">
        <v>232316.12</v>
      </c>
      <c r="F12" s="224">
        <v>232316.12</v>
      </c>
      <c r="G12" s="75">
        <v>105684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3685440</v>
      </c>
      <c r="C29" s="4">
        <f t="shared" ref="C29:G29" si="2">SUM(C19,C9)</f>
        <v>847252.29</v>
      </c>
      <c r="D29" s="4">
        <f t="shared" si="2"/>
        <v>4532692</v>
      </c>
      <c r="E29" s="4">
        <f t="shared" si="2"/>
        <v>3211091.99</v>
      </c>
      <c r="F29" s="4">
        <f t="shared" si="2"/>
        <v>3211091.99</v>
      </c>
      <c r="G29" s="4">
        <f t="shared" si="2"/>
        <v>1321601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3:G29 C11 C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6" t="s">
        <v>392</v>
      </c>
      <c r="B1" s="187"/>
      <c r="C1" s="187"/>
      <c r="D1" s="187"/>
      <c r="E1" s="187"/>
      <c r="F1" s="187"/>
      <c r="G1" s="187"/>
    </row>
    <row r="2" spans="1:7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8" t="s">
        <v>4</v>
      </c>
      <c r="B7" s="174" t="s">
        <v>298</v>
      </c>
      <c r="C7" s="175"/>
      <c r="D7" s="175"/>
      <c r="E7" s="175"/>
      <c r="F7" s="176"/>
      <c r="G7" s="182" t="s">
        <v>395</v>
      </c>
    </row>
    <row r="8" spans="1:7" ht="30" x14ac:dyDescent="0.25">
      <c r="A8" s="179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81"/>
    </row>
    <row r="9" spans="1:7" ht="16.5" customHeight="1" x14ac:dyDescent="0.25">
      <c r="A9" s="26" t="s">
        <v>397</v>
      </c>
      <c r="B9" s="30">
        <f>SUM(B10,B19,B27,B37)</f>
        <v>3685440</v>
      </c>
      <c r="C9" s="30">
        <f t="shared" ref="C9:G9" si="0">SUM(C10,C19,C27,C37)</f>
        <v>847252.29</v>
      </c>
      <c r="D9" s="30">
        <f t="shared" si="0"/>
        <v>4532692</v>
      </c>
      <c r="E9" s="30">
        <f t="shared" si="0"/>
        <v>3211091.99</v>
      </c>
      <c r="F9" s="30">
        <f t="shared" si="0"/>
        <v>3211091.99</v>
      </c>
      <c r="G9" s="30">
        <f t="shared" si="0"/>
        <v>1321600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3685440</v>
      </c>
      <c r="C19" s="47">
        <f t="shared" ref="C19:G19" si="2">SUM(C20:C26)</f>
        <v>847252.29</v>
      </c>
      <c r="D19" s="47">
        <f t="shared" si="2"/>
        <v>4532692</v>
      </c>
      <c r="E19" s="47">
        <f t="shared" si="2"/>
        <v>3211091.99</v>
      </c>
      <c r="F19" s="47">
        <f t="shared" si="2"/>
        <v>3211091.99</v>
      </c>
      <c r="G19" s="47">
        <f t="shared" si="2"/>
        <v>1321600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3685440</v>
      </c>
      <c r="C23" s="225">
        <v>847252.29</v>
      </c>
      <c r="D23" s="47">
        <v>4532692</v>
      </c>
      <c r="E23" s="226">
        <v>3211091.99</v>
      </c>
      <c r="F23" s="226">
        <v>3211091.99</v>
      </c>
      <c r="G23" s="47">
        <v>1321600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3685440</v>
      </c>
      <c r="C77" s="4">
        <f t="shared" ref="C77:G77" si="10">C43+C9</f>
        <v>847252.29</v>
      </c>
      <c r="D77" s="4">
        <f t="shared" si="10"/>
        <v>4532692</v>
      </c>
      <c r="E77" s="4">
        <f t="shared" si="10"/>
        <v>3211091.99</v>
      </c>
      <c r="F77" s="4">
        <f t="shared" si="10"/>
        <v>3211091.99</v>
      </c>
      <c r="G77" s="4">
        <f t="shared" si="10"/>
        <v>1321600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3" t="s">
        <v>431</v>
      </c>
      <c r="B1" s="166"/>
      <c r="C1" s="166"/>
      <c r="D1" s="166"/>
      <c r="E1" s="166"/>
      <c r="F1" s="166"/>
      <c r="G1" s="167"/>
    </row>
    <row r="2" spans="1:7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8" t="s">
        <v>433</v>
      </c>
      <c r="B7" s="181" t="s">
        <v>298</v>
      </c>
      <c r="C7" s="181"/>
      <c r="D7" s="181"/>
      <c r="E7" s="181"/>
      <c r="F7" s="181"/>
      <c r="G7" s="181" t="s">
        <v>299</v>
      </c>
    </row>
    <row r="8" spans="1:7" ht="30" x14ac:dyDescent="0.25">
      <c r="A8" s="179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8"/>
    </row>
    <row r="9" spans="1:7" ht="15.75" customHeight="1" x14ac:dyDescent="0.25">
      <c r="A9" s="26" t="s">
        <v>434</v>
      </c>
      <c r="B9" s="119">
        <f>SUM(B10,B11,B12,B15,B16,B19)</f>
        <v>2709794</v>
      </c>
      <c r="C9" s="119">
        <f t="shared" ref="C9:G9" si="0">SUM(C10,C11,C12,C15,C16,C19)</f>
        <v>30000</v>
      </c>
      <c r="D9" s="119">
        <f t="shared" si="0"/>
        <v>2739794</v>
      </c>
      <c r="E9" s="119">
        <f t="shared" si="0"/>
        <v>1653653.73</v>
      </c>
      <c r="F9" s="119">
        <f t="shared" si="0"/>
        <v>1653653.73</v>
      </c>
      <c r="G9" s="119">
        <f t="shared" si="0"/>
        <v>1086140.27</v>
      </c>
    </row>
    <row r="10" spans="1:7" x14ac:dyDescent="0.25">
      <c r="A10" s="58" t="s">
        <v>435</v>
      </c>
      <c r="B10" s="75">
        <v>2709794</v>
      </c>
      <c r="C10" s="227">
        <v>30000</v>
      </c>
      <c r="D10" s="75">
        <v>2739794</v>
      </c>
      <c r="E10" s="228">
        <v>1653653.73</v>
      </c>
      <c r="F10" s="228">
        <v>1653653.73</v>
      </c>
      <c r="G10" s="76">
        <f>D10-E10</f>
        <v>1086140.27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2709794</v>
      </c>
      <c r="C33" s="119">
        <f t="shared" ref="C33:G33" si="8">C21+C9</f>
        <v>30000</v>
      </c>
      <c r="D33" s="119">
        <f t="shared" si="8"/>
        <v>2739794</v>
      </c>
      <c r="E33" s="119">
        <f t="shared" si="8"/>
        <v>1653653.73</v>
      </c>
      <c r="F33" s="119">
        <f t="shared" si="8"/>
        <v>1653653.73</v>
      </c>
      <c r="G33" s="119">
        <f t="shared" si="8"/>
        <v>1086140.27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980022895</cp:lastModifiedBy>
  <cp:revision/>
  <cp:lastPrinted>2024-03-20T14:35:03Z</cp:lastPrinted>
  <dcterms:created xsi:type="dcterms:W3CDTF">2023-03-16T22:14:51Z</dcterms:created>
  <dcterms:modified xsi:type="dcterms:W3CDTF">2024-10-04T03:47:25Z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