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4\Información Financiera\1\Digital\"/>
    </mc:Choice>
  </mc:AlternateContent>
  <bookViews>
    <workbookView xWindow="0" yWindow="0" windowWidth="28800" windowHeight="1233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6" l="1"/>
  <c r="C41" i="6"/>
  <c r="G65" i="6" l="1"/>
  <c r="D65" i="6"/>
  <c r="C65" i="6"/>
  <c r="C70" i="5" l="1"/>
  <c r="C72" i="5" s="1"/>
  <c r="C74" i="5" s="1"/>
  <c r="C68" i="5"/>
  <c r="B64" i="5"/>
  <c r="C63" i="5"/>
  <c r="B74" i="5" l="1"/>
  <c r="B68" i="5"/>
  <c r="B63" i="5"/>
  <c r="C55" i="5"/>
  <c r="C57" i="5" s="1"/>
  <c r="C59" i="5" s="1"/>
  <c r="D55" i="5"/>
  <c r="D57" i="5" s="1"/>
  <c r="D59" i="5" s="1"/>
  <c r="D53" i="5"/>
  <c r="C53" i="5"/>
  <c r="D48" i="5"/>
  <c r="C48" i="5"/>
  <c r="D40" i="5"/>
  <c r="C40" i="5"/>
  <c r="B40" i="5"/>
  <c r="C44" i="5"/>
  <c r="B44" i="5"/>
  <c r="B37" i="5"/>
  <c r="B33" i="5"/>
  <c r="D29" i="5"/>
  <c r="C29" i="5"/>
  <c r="B29" i="5"/>
  <c r="B25" i="5"/>
  <c r="B23" i="5"/>
  <c r="F8" i="3" l="1"/>
  <c r="D8" i="3"/>
  <c r="F10" i="3" l="1"/>
  <c r="F14" i="3"/>
  <c r="F13" i="3" s="1"/>
  <c r="C9" i="3"/>
  <c r="D13" i="3"/>
  <c r="D20" i="3" s="1"/>
  <c r="C47" i="2" l="1"/>
  <c r="B47" i="2"/>
  <c r="A2" i="25" l="1"/>
  <c r="G17" i="22"/>
  <c r="F17" i="22"/>
  <c r="E17" i="22"/>
  <c r="D17" i="22"/>
  <c r="C17" i="22"/>
  <c r="B17" i="22"/>
  <c r="G6" i="22"/>
  <c r="F6" i="22"/>
  <c r="E6" i="22"/>
  <c r="D6" i="22"/>
  <c r="C6" i="22"/>
  <c r="B6" i="22"/>
  <c r="A2" i="22"/>
  <c r="E29" i="19"/>
  <c r="F29" i="19"/>
  <c r="G18" i="19"/>
  <c r="F18" i="19"/>
  <c r="E18" i="19"/>
  <c r="D18" i="19"/>
  <c r="C18" i="19"/>
  <c r="B18" i="19"/>
  <c r="B29" i="19" s="1"/>
  <c r="G27" i="20"/>
  <c r="F27" i="20"/>
  <c r="E27" i="20"/>
  <c r="D27" i="20"/>
  <c r="C27" i="20"/>
  <c r="B27" i="20"/>
  <c r="G20" i="20"/>
  <c r="F20" i="20"/>
  <c r="F30" i="20" s="1"/>
  <c r="E20" i="20"/>
  <c r="E30" i="20" s="1"/>
  <c r="D20" i="20"/>
  <c r="C20" i="20"/>
  <c r="B20" i="20"/>
  <c r="G6" i="20"/>
  <c r="F6" i="20"/>
  <c r="E6" i="20"/>
  <c r="D6" i="20"/>
  <c r="C6" i="20"/>
  <c r="C30" i="20" s="1"/>
  <c r="B6" i="20"/>
  <c r="A2" i="20"/>
  <c r="G7" i="19"/>
  <c r="F7" i="19"/>
  <c r="E7" i="19"/>
  <c r="D7" i="19"/>
  <c r="D29" i="19" s="1"/>
  <c r="C7" i="19"/>
  <c r="B7" i="19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21" i="16"/>
  <c r="B7" i="16"/>
  <c r="A2" i="16"/>
  <c r="C28" i="22" l="1"/>
  <c r="E28" i="22"/>
  <c r="G28" i="22"/>
  <c r="D30" i="20"/>
  <c r="B30" i="20"/>
  <c r="C29" i="19"/>
  <c r="G29" i="19"/>
  <c r="B31" i="16"/>
  <c r="B28" i="22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9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G13" i="3"/>
  <c r="E13" i="3"/>
  <c r="E9" i="3"/>
  <c r="C13" i="3"/>
  <c r="B22" i="3"/>
  <c r="C60" i="8"/>
  <c r="D60" i="8"/>
  <c r="E60" i="8"/>
  <c r="F60" i="8"/>
  <c r="G60" i="8"/>
  <c r="B60" i="8"/>
  <c r="G9" i="8"/>
  <c r="C9" i="8"/>
  <c r="D9" i="8"/>
  <c r="E9" i="8"/>
  <c r="F9" i="8"/>
  <c r="B9" i="8"/>
  <c r="G74" i="6"/>
  <c r="G73" i="6"/>
  <c r="G75" i="6" s="1"/>
  <c r="G68" i="6"/>
  <c r="G67" i="6" s="1"/>
  <c r="F75" i="6"/>
  <c r="F67" i="6"/>
  <c r="F65" i="6"/>
  <c r="F41" i="6"/>
  <c r="E75" i="6"/>
  <c r="E67" i="6"/>
  <c r="E65" i="6"/>
  <c r="D75" i="6"/>
  <c r="D67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41" i="6"/>
  <c r="C75" i="6"/>
  <c r="C67" i="6"/>
  <c r="B75" i="6"/>
  <c r="B67" i="6"/>
  <c r="D70" i="5"/>
  <c r="D72" i="5" s="1"/>
  <c r="D74" i="5" s="1"/>
  <c r="D68" i="5"/>
  <c r="D64" i="5"/>
  <c r="D63" i="5"/>
  <c r="C64" i="5"/>
  <c r="D49" i="5"/>
  <c r="C49" i="5"/>
  <c r="B53" i="5"/>
  <c r="B49" i="5"/>
  <c r="B48" i="5"/>
  <c r="D37" i="5"/>
  <c r="C37" i="5"/>
  <c r="D17" i="5"/>
  <c r="D21" i="5" s="1"/>
  <c r="D23" i="5" s="1"/>
  <c r="D25" i="5" s="1"/>
  <c r="D33" i="5" s="1"/>
  <c r="D13" i="5"/>
  <c r="C17" i="5"/>
  <c r="C21" i="5" s="1"/>
  <c r="C23" i="5" s="1"/>
  <c r="C25" i="5" s="1"/>
  <c r="C33" i="5" s="1"/>
  <c r="C13" i="5"/>
  <c r="B13" i="5"/>
  <c r="B13" i="3"/>
  <c r="B9" i="3"/>
  <c r="F9" i="3" s="1"/>
  <c r="F75" i="2"/>
  <c r="E75" i="2"/>
  <c r="F79" i="2"/>
  <c r="E79" i="2"/>
  <c r="F57" i="2"/>
  <c r="E57" i="2"/>
  <c r="F47" i="2"/>
  <c r="E47" i="2"/>
  <c r="C60" i="2"/>
  <c r="B60" i="2"/>
  <c r="E79" i="8" l="1"/>
  <c r="F79" i="8"/>
  <c r="H8" i="3"/>
  <c r="H20" i="3" s="1"/>
  <c r="C8" i="3"/>
  <c r="E59" i="2"/>
  <c r="E81" i="2" s="1"/>
  <c r="F59" i="2"/>
  <c r="F81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G43" i="9"/>
  <c r="B79" i="8"/>
  <c r="D79" i="8"/>
  <c r="C79" i="8"/>
  <c r="G79" i="8"/>
  <c r="C159" i="7"/>
  <c r="B159" i="7"/>
  <c r="E159" i="7"/>
  <c r="B41" i="6"/>
  <c r="B65" i="6"/>
  <c r="D70" i="6"/>
  <c r="E41" i="6"/>
  <c r="E70" i="6" s="1"/>
  <c r="B8" i="5"/>
  <c r="B21" i="5" s="1"/>
  <c r="D44" i="5"/>
  <c r="D8" i="5" s="1"/>
  <c r="B72" i="5"/>
  <c r="C8" i="5"/>
  <c r="B57" i="5"/>
  <c r="B59" i="5" s="1"/>
  <c r="J20" i="4"/>
  <c r="G20" i="4"/>
  <c r="H20" i="4"/>
  <c r="G8" i="3"/>
  <c r="G20" i="3" s="1"/>
  <c r="F43" i="9"/>
  <c r="F9" i="9"/>
  <c r="E8" i="3"/>
  <c r="E20" i="3" s="1"/>
  <c r="B8" i="3"/>
  <c r="F159" i="7"/>
  <c r="C70" i="6"/>
  <c r="F70" i="6"/>
  <c r="G77" i="9" l="1"/>
  <c r="E77" i="9"/>
  <c r="B70" i="6"/>
  <c r="C20" i="3"/>
  <c r="F20" i="3"/>
  <c r="B20" i="3"/>
  <c r="B77" i="9"/>
  <c r="F77" i="9"/>
  <c r="D159" i="7"/>
  <c r="G159" i="7"/>
  <c r="G42" i="6"/>
  <c r="G70" i="6"/>
  <c r="C62" i="2" l="1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<sst xmlns="http://schemas.openxmlformats.org/spreadsheetml/2006/main" count="1082" uniqueCount="651">
  <si>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</si>
  <si>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</si>
  <si>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</si>
  <si>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</si>
  <si>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</si>
  <si>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</si>
  <si>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</si>
  <si>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</si>
  <si>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</si>
  <si>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</si>
  <si>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</si>
  <si>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</si>
  <si>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</si>
  <si>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</si>
  <si>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</si>
  <si>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</si>
  <si>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</si>
  <si>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</si>
  <si>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</si>
  <si>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</si>
  <si>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</si>
  <si>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</si>
  <si>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</si>
  <si>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</si>
  <si>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</si>
  <si>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</si>
  <si>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</si>
  <si>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</si>
  <si>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</si>
  <si>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</si>
  <si>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</si>
  <si>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</si>
  <si>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</si>
  <si>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</si>
  <si>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</si>
  <si>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</si>
  <si>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</si>
  <si>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</si>
  <si>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</si>
  <si>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</si>
  <si>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</si>
  <si>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</si>
  <si>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</si>
  <si>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</si>
  <si>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</si>
  <si>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</si>
  <si>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</si>
  <si>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</si>
  <si>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</si>
  <si>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</si>
  <si>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</si>
  <si>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</si>
  <si>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</si>
  <si>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</si>
  <si>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</si>
  <si>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</si>
  <si>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</si>
  <si>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</si>
  <si>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</si>
  <si>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</si>
  <si>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</si>
  <si>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</si>
  <si>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</si>
  <si>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</si>
  <si>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</si>
  <si>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</si>
  <si>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</si>
  <si>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</si>
  <si>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</si>
  <si>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</si>
  <si>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</si>
  <si>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</si>
  <si>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</si>
  <si>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</si>
  <si>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</si>
  <si>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</si>
  <si>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</si>
  <si>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</si>
  <si>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</si>
  <si>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</si>
  <si>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</si>
  <si>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</si>
  <si>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</si>
  <si>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</si>
  <si>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</si>
  <si>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</si>
  <si>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</si>
  <si>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</si>
  <si>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</si>
  <si>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</si>
  <si>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</si>
  <si>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</si>
  <si>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</si>
  <si>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</si>
  <si>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</si>
  <si>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</si>
  <si>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</si>
  <si>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</si>
  <si>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</si>
  <si>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</si>
  <si>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</si>
  <si>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</si>
  <si>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</si>
  <si>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</si>
  <si>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</si>
  <si>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</si>
  <si>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</si>
  <si>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</si>
  <si>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</si>
  <si>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</si>
  <si>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</si>
  <si>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</si>
  <si>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</si>
  <si>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</si>
  <si>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</si>
  <si>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</si>
  <si>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</si>
  <si>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</si>
  <si>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</si>
  <si>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</si>
  <si>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</si>
  <si>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</si>
  <si>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</si>
  <si>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</si>
  <si>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</si>
  <si>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</si>
  <si>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</si>
  <si>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</si>
  <si>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</si>
  <si>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</si>
  <si>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</si>
  <si>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</si>
  <si>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</si>
  <si>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</si>
  <si>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</si>
  <si>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</si>
  <si>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</si>
  <si>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</si>
  <si>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</si>
  <si>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</si>
  <si>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</si>
  <si>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</si>
  <si>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</si>
  <si>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</si>
  <si>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</si>
  <si>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</si>
  <si>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</si>
  <si>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</si>
  <si>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</si>
  <si>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</si>
  <si>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</si>
  <si>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</si>
  <si>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</si>
  <si>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</si>
  <si>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</si>
  <si>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</si>
  <si>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</si>
  <si>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</si>
  <si>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</si>
  <si>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</si>
  <si>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</si>
  <si>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</si>
  <si>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</si>
  <si>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</si>
  <si>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</si>
  <si>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</si>
  <si>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</si>
  <si>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</si>
  <si>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</si>
  <si>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</si>
  <si>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</si>
  <si>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</si>
  <si>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</si>
  <si>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</si>
  <si>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</si>
  <si>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</si>
  <si>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</si>
  <si>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</si>
  <si>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</si>
  <si>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</si>
  <si>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</si>
  <si>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</si>
  <si>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</si>
  <si>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</si>
  <si>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</si>
  <si>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</si>
  <si>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</si>
  <si>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</si>
  <si>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</si>
  <si>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</si>
  <si>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</si>
  <si>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</si>
  <si>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</si>
  <si>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</si>
  <si>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</si>
  <si>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</si>
  <si>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</si>
  <si>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</si>
  <si>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</si>
  <si>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</si>
  <si>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</si>
  <si>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</si>
  <si>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</si>
  <si>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</si>
  <si>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</si>
  <si>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</si>
  <si>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</si>
  <si>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</si>
  <si>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</si>
  <si>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</si>
  <si>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</si>
  <si>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</si>
  <si>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</si>
  <si>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</si>
  <si>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</si>
  <si>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</si>
  <si>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</si>
  <si>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</si>
  <si>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</si>
  <si>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</si>
  <si>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</si>
  <si>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</si>
  <si>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</si>
  <si>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</si>
  <si>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</si>
  <si>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</si>
  <si>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</si>
  <si>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</si>
  <si>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</si>
  <si>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</si>
  <si>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</si>
  <si>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</si>
  <si>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</si>
  <si>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</si>
  <si>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</si>
  <si>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</si>
  <si>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</si>
  <si>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</si>
  <si>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</si>
  <si>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</si>
  <si>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</si>
  <si>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</si>
  <si>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</si>
  <si>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</si>
  <si>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</si>
  <si>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</si>
  <si>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</si>
  <si>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</si>
  <si>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</si>
  <si>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</si>
  <si>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</si>
  <si>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</si>
  <si>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</si>
  <si>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</si>
  <si>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</si>
  <si>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</si>
  <si>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</si>
  <si>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</si>
  <si>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</si>
  <si>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</si>
  <si>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</si>
  <si>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</si>
  <si>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</si>
  <si>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</si>
  <si>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</si>
  <si>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</si>
  <si>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</si>
  <si>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</si>
  <si>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</si>
  <si>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</si>
  <si>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</si>
  <si>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</si>
  <si>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</si>
  <si>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</si>
  <si>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</si>
  <si>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</si>
  <si>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</si>
  <si>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</si>
  <si>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</si>
  <si>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</si>
  <si>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</si>
  <si>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</si>
  <si>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</si>
  <si>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</si>
  <si>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</si>
  <si>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</si>
  <si>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</si>
  <si>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</si>
  <si>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</si>
  <si>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</si>
  <si>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</si>
  <si>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</si>
  <si>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</si>
  <si>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</si>
  <si>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</si>
  <si>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</si>
  <si>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</si>
  <si>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</si>
  <si>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</si>
  <si>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</si>
  <si>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</si>
  <si>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</si>
  <si>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</si>
  <si>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</si>
  <si>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</si>
  <si>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</si>
  <si>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</si>
  <si>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</si>
  <si>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</si>
  <si>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</si>
  <si>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</si>
  <si>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</si>
  <si>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</si>
  <si>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</si>
  <si>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</si>
  <si>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</si>
  <si>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</si>
  <si>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</si>
  <si>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</si>
  <si>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</si>
  <si>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</si>
  <si>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</si>
  <si>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</si>
  <si>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</si>
  <si>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</si>
  <si>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</si>
  <si>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</si>
  <si>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</si>
  <si>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</si>
  <si>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</si>
  <si>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</si>
  <si>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</si>
  <si>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</si>
  <si>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</si>
  <si>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</si>
  <si>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</si>
  <si>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</si>
  <si>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</si>
  <si>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</si>
  <si>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</si>
  <si>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</si>
  <si>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</si>
  <si>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</si>
  <si>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</si>
  <si>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</si>
  <si>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</si>
  <si>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</si>
  <si>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</si>
  <si>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</si>
  <si>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</si>
  <si>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</si>
  <si>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</si>
  <si>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</si>
  <si>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</si>
  <si>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</si>
  <si>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</si>
  <si>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</si>
  <si>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</si>
  <si>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</si>
  <si>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</si>
  <si>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</si>
  <si>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</si>
  <si>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</si>
  <si>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</si>
  <si>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</si>
  <si>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</si>
  <si>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</si>
  <si>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</si>
  <si>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</si>
  <si>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</si>
  <si>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</si>
  <si>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</si>
  <si>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</si>
  <si>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</si>
  <si>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</si>
  <si>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</si>
  <si>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</si>
  <si>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</si>
  <si>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</si>
  <si>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</si>
  <si>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</si>
  <si>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</si>
  <si>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</si>
  <si>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</si>
  <si>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</si>
  <si>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</si>
  <si>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</si>
  <si>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</si>
  <si>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</si>
  <si>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</si>
  <si>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</si>
  <si>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</si>
  <si>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</si>
  <si>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</si>
  <si>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</si>
  <si>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</si>
  <si>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</si>
  <si>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</si>
  <si>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</si>
  <si>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</si>
  <si>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</si>
  <si>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</si>
  <si>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</si>
  <si>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</si>
  <si>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</si>
  <si>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</si>
  <si>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</si>
  <si>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</si>
  <si>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</si>
  <si>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</si>
  <si>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</si>
  <si>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</si>
  <si>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</si>
  <si>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</si>
  <si>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</si>
  <si>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</si>
  <si>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</si>
  <si>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</si>
  <si>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</si>
  <si>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</si>
  <si>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</si>
  <si>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</si>
  <si>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</si>
  <si>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</si>
  <si>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</si>
  <si>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</si>
  <si>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</si>
  <si>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</si>
  <si>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</si>
  <si>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</si>
  <si>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</si>
  <si>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</si>
  <si>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</si>
  <si>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</si>
  <si>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</si>
  <si>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</si>
  <si>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</si>
  <si>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</si>
  <si>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</si>
  <si>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</si>
  <si>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</si>
  <si>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</si>
  <si>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</si>
  <si>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</si>
  <si>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</si>
  <si>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</si>
  <si>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</si>
  <si>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</si>
  <si>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</si>
  <si>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</si>
  <si>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</si>
  <si>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</si>
  <si>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</si>
  <si>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</si>
  <si>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</si>
  <si>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</si>
  <si>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</si>
  <si>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</si>
  <si>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</si>
  <si>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</si>
  <si>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</si>
  <si>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</si>
  <si>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</si>
  <si>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</si>
  <si>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</si>
  <si>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</si>
  <si>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</si>
  <si>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</si>
  <si>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</si>
  <si>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</si>
  <si>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</si>
  <si>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</si>
  <si>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</si>
  <si>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</si>
  <si>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</si>
  <si>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</si>
  <si>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</si>
  <si>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</si>
  <si>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</si>
  <si>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</si>
  <si>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</si>
  <si>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</si>
  <si>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</si>
  <si>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</si>
  <si>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</si>
  <si>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</si>
  <si>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</si>
  <si>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</si>
  <si>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</si>
  <si>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</si>
  <si>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</si>
  <si>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</si>
  <si>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</si>
  <si>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</si>
  <si>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</si>
  <si>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</si>
  <si>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</si>
  <si>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</si>
  <si>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</si>
  <si>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</si>
  <si>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</si>
  <si>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</si>
  <si>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</si>
  <si>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</si>
  <si>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</si>
  <si>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</si>
  <si>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</si>
  <si>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</si>
  <si>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</si>
  <si>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</si>
  <si>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</si>
  <si>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</si>
  <si>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</si>
  <si>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</si>
  <si>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</si>
  <si>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</si>
  <si>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</si>
  <si>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</si>
  <si>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</si>
  <si>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</si>
  <si>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</si>
  <si>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</si>
  <si>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</si>
  <si>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</si>
  <si>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</si>
  <si>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</si>
  <si>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</si>
  <si>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</si>
  <si>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</si>
  <si>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</si>
  <si>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</si>
  <si>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</si>
  <si>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</si>
  <si>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</si>
  <si>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</si>
  <si>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</si>
  <si>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</si>
  <si>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</si>
  <si>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</si>
  <si>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</si>
  <si>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</si>
  <si>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</si>
  <si>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</si>
  <si>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</si>
  <si>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</si>
  <si>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</si>
  <si>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</si>
  <si>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</si>
  <si>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</si>
  <si>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</si>
  <si>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</si>
  <si>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</si>
  <si>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</si>
  <si>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</si>
  <si>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</si>
  <si>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</si>
  <si>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</si>
  <si>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</si>
  <si>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</si>
  <si>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</si>
  <si>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</si>
  <si>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</si>
  <si>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</si>
  <si>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</si>
  <si>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</si>
  <si>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</si>
  <si>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</si>
  <si>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</si>
  <si>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</si>
  <si>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</si>
  <si>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</si>
  <si>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</si>
  <si>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</si>
  <si>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</si>
  <si>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</si>
  <si>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</si>
  <si>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</si>
  <si>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</si>
  <si>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</si>
  <si>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</si>
  <si>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</si>
  <si>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</si>
  <si>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</si>
  <si>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</si>
  <si>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</si>
  <si>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</si>
  <si>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</si>
  <si>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</si>
  <si>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</si>
  <si>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</si>
  <si>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</si>
  <si>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</si>
  <si>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</si>
  <si>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</si>
  <si>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Municipio de Valle de Santiago, Gto.</t>
  </si>
  <si>
    <t>31111M420010100 PRESIDENTE</t>
  </si>
  <si>
    <t>31111M420010200 SINDICO</t>
  </si>
  <si>
    <t>31111M420010300 REGIDORES</t>
  </si>
  <si>
    <t>31111M420020100 SECRETARIA DEL AYUNTAMIENTO</t>
  </si>
  <si>
    <t>31111M420020200 REGLAMENTOS Y FISCALIZACION</t>
  </si>
  <si>
    <t>31111M420020300 JURIDICO</t>
  </si>
  <si>
    <t>31111M420020400 JUZGADO ADMINISTRATIVO Y CIVICO</t>
  </si>
  <si>
    <t>31111M420020500 ARCHIVO MUNICIPAL</t>
  </si>
  <si>
    <t>31111M420020600 PROCURAD DER NIÑAS, NIÑOS Y ADOLESCENTES</t>
  </si>
  <si>
    <t>31111M420020700 SIPINNA</t>
  </si>
  <si>
    <t>31111M420030100 TESORERIA MUNICIPAL</t>
  </si>
  <si>
    <t>31111M420030200 CATASTRO Y PREDIAL</t>
  </si>
  <si>
    <t>31111M420040100 CONTRALORIA</t>
  </si>
  <si>
    <t>31111M420050100 OBRA PUBLICA</t>
  </si>
  <si>
    <t>31111M420060100 SERVICIOS MUNICIPALES</t>
  </si>
  <si>
    <t>31111M420060200 ALUMBRADO PUBLICO</t>
  </si>
  <si>
    <t>31111M420060300 LIMPIA</t>
  </si>
  <si>
    <t>31111M420060400 PARQUES Y JARDINES</t>
  </si>
  <si>
    <t>31111M420060500 RASTRO</t>
  </si>
  <si>
    <t>31111M420060600 MERCADO</t>
  </si>
  <si>
    <t>31111M420060700 PANTEONES</t>
  </si>
  <si>
    <t>31111M420070100 DESARROLLO SOCIAL</t>
  </si>
  <si>
    <t>31111M420070200 DESARROLLO AGROPECUARIO</t>
  </si>
  <si>
    <t>31111M420070300 SALUD</t>
  </si>
  <si>
    <t>31111M420070400 JEFATURA DE GESTION EDUCATIVA</t>
  </si>
  <si>
    <t>31111M420080200 TRANSITO</t>
  </si>
  <si>
    <t>31111M420090100 MEDIO AMBIENTE</t>
  </si>
  <si>
    <t>31111M420100100 DERECHOS HUMANOS</t>
  </si>
  <si>
    <t>31111M420110100 OFICIALIA MAYOR</t>
  </si>
  <si>
    <t>31111M420110200 RECURSOS HUMANOS</t>
  </si>
  <si>
    <t>31111M420110300 ADQUICISIONES</t>
  </si>
  <si>
    <t>31111M420110400 DEPARTAMENTO DE INFORMATICA</t>
  </si>
  <si>
    <t>31111M420120100 UNIDAD DE TRANSPARENCIA</t>
  </si>
  <si>
    <t>31111M420130100 SECRETARIA PARTICULAR</t>
  </si>
  <si>
    <t>31111M420130200 COMUNICACION SOCIAL</t>
  </si>
  <si>
    <t>31111M420140100 DESARROLLO URBANO</t>
  </si>
  <si>
    <t>31111M420150100 DESARROLLO ECONOMICO</t>
  </si>
  <si>
    <t>31111M420160100 TURISMO</t>
  </si>
  <si>
    <t>31111M420170100 EDUCACION</t>
  </si>
  <si>
    <t>31111M420180100 COMISION MUNICIPAL DEL DEPORTE</t>
  </si>
  <si>
    <t>31111M420180200 UNIDAD DEPORTIVA</t>
  </si>
  <si>
    <t>31111M420180300 GIMNASIO</t>
  </si>
  <si>
    <t>31111M420190100 DESARROLLO INTEGRAL DE LA MUJER</t>
  </si>
  <si>
    <t>31111M420200100 INSTITUTO MUNICIPAL DE LA JUVENTUD</t>
  </si>
  <si>
    <t>31111M420210100 INSTITUTO MUNICIPAL DE PLANEACION</t>
  </si>
  <si>
    <t>31111M420220100 MATERIALES Y EQUIPO PESADO</t>
  </si>
  <si>
    <t>31111M420900100 DESARROLLO INTEGRAL DE LA FAMILIA</t>
  </si>
  <si>
    <t>31111M420900200 CASA DE LA CULTURA MUNICIPAL</t>
  </si>
  <si>
    <t>31111M420900300 SISTEMA DE AGUA POTABLE Y ALCANTARILLADO</t>
  </si>
  <si>
    <t>31111M420080100 SEGURIDAD PUBLICA</t>
  </si>
  <si>
    <t>31111M420080300 PROTECCION CIVIL</t>
  </si>
  <si>
    <t>31111M420080400 MOVILIDAD Y TRANSPORTE</t>
  </si>
  <si>
    <t>31111M420080500 CARCEL</t>
  </si>
  <si>
    <t>No</t>
  </si>
  <si>
    <t>NA</t>
  </si>
  <si>
    <t>Valuaciones Actuariales del Norte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</si>
</sst>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0.0"/>
    <numFmt numFmtId="168" formatCode="0.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4" fontId="0" fillId="0" borderId="0" xfId="0" applyNumberFormat="1"/>
    <xf numFmtId="43" fontId="0" fillId="0" borderId="14" xfId="1" applyFont="1" applyFill="1" applyBorder="1" applyAlignment="1" applyProtection="1">
      <alignment horizontal="right" vertical="center"/>
      <protection locked="0"/>
    </xf>
    <xf numFmtId="43" fontId="0" fillId="0" borderId="14" xfId="1" applyFont="1" applyFill="1" applyBorder="1" applyAlignment="1" applyProtection="1">
      <alignment vertical="center"/>
      <protection locked="0"/>
    </xf>
    <xf numFmtId="2" fontId="0" fillId="0" borderId="14" xfId="1" applyNumberFormat="1" applyFont="1" applyFill="1" applyBorder="1" applyAlignment="1" applyProtection="1">
      <alignment horizontal="right" vertical="center"/>
      <protection locked="0"/>
    </xf>
    <xf numFmtId="2" fontId="0" fillId="0" borderId="14" xfId="1" applyNumberFormat="1" applyFont="1" applyFill="1" applyBorder="1" applyAlignment="1" applyProtection="1">
      <alignment vertical="center"/>
      <protection locked="0"/>
    </xf>
    <xf numFmtId="43" fontId="0" fillId="0" borderId="0" xfId="0" applyNumberFormat="1"/>
    <xf numFmtId="2" fontId="0" fillId="0" borderId="14" xfId="0" applyNumberFormat="1" applyBorder="1"/>
    <xf numFmtId="0" fontId="0" fillId="0" borderId="14" xfId="0" applyBorder="1" applyAlignment="1">
      <alignment horizontal="right"/>
    </xf>
    <xf numFmtId="10" fontId="0" fillId="0" borderId="14" xfId="4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6" applyNumberFormat="1" applyFont="1" applyFill="1" applyBorder="1" applyAlignment="1" applyProtection="1">
      <alignment vertical="center"/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  <xf numFmtId="2" fontId="0" fillId="0" borderId="14" xfId="0" applyNumberFormat="1" applyFill="1" applyBorder="1" applyAlignment="1" applyProtection="1">
      <alignment vertical="center"/>
      <protection locked="0"/>
    </xf>
    <xf numFmtId="4" fontId="0" fillId="0" borderId="14" xfId="7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4" fontId="1" fillId="0" borderId="14" xfId="8" applyNumberFormat="1" applyFont="1" applyFill="1" applyBorder="1" applyAlignment="1" applyProtection="1">
      <alignment vertical="center"/>
      <protection locked="0"/>
    </xf>
    <xf numFmtId="2" fontId="0" fillId="0" borderId="14" xfId="9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4" fontId="0" fillId="3" borderId="14" xfId="0" applyNumberFormat="1" applyFill="1" applyBorder="1" applyAlignment="1" applyProtection="1">
      <alignment vertical="center"/>
      <protection locked="0"/>
    </xf>
    <xf numFmtId="165" fontId="0" fillId="0" borderId="14" xfId="0" applyNumberFormat="1" applyFill="1" applyBorder="1" applyAlignment="1" applyProtection="1">
      <alignment vertical="center"/>
      <protection locked="0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 applyProtection="1">
      <alignment horizontal="right" vertical="center"/>
      <protection locked="0"/>
    </xf>
    <xf numFmtId="168" fontId="0" fillId="0" borderId="14" xfId="4" applyNumberFormat="1" applyFont="1" applyBorder="1" applyAlignment="1" applyProtection="1">
      <alignment horizontal="right" vertical="center"/>
      <protection locked="0"/>
    </xf>
  </cellXfs>
  <cellStyles count="10">
    <cellStyle name="Millares" xfId="1" builtinId="3"/>
    <cellStyle name="Millares 10 2" xfId="5"/>
    <cellStyle name="Millares 10 3" xfId="6"/>
    <cellStyle name="Millares 19" xfId="8"/>
    <cellStyle name="Millares 2" xfId="9"/>
    <cellStyle name="Millares 20" xfId="7"/>
    <cellStyle name="Normal" xfId="0" builtinId="0"/>
    <cellStyle name="Normal 2" xfId="3"/>
    <cellStyle name="Normal 2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Normal="100" workbookViewId="0">
      <selection activeCell="E52" sqref="E52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68" t="s">
        <v>0</v>
      </c>
      <c r="B1" s="169"/>
      <c r="C1" s="169"/>
      <c r="D1" s="169"/>
      <c r="E1" s="169"/>
      <c r="F1" s="170"/>
    </row>
    <row r="2" spans="1:6" ht="15" customHeight="1" x14ac:dyDescent="0.25">
      <c r="A2" s="110" t="s">
        <v>594</v>
      </c>
      <c r="B2" s="111"/>
      <c r="C2" s="111"/>
      <c r="D2" s="111"/>
      <c r="E2" s="111"/>
      <c r="F2" s="112"/>
    </row>
    <row r="3" spans="1:6" ht="15" customHeight="1" x14ac:dyDescent="0.25">
      <c r="A3" s="113" t="s">
        <v>1</v>
      </c>
      <c r="B3" s="114"/>
      <c r="C3" s="114"/>
      <c r="D3" s="114"/>
      <c r="E3" s="114"/>
      <c r="F3" s="115"/>
    </row>
    <row r="4" spans="1:6" ht="12.95" customHeight="1" x14ac:dyDescent="0.25">
      <c r="A4" s="113" t="s">
        <v>589</v>
      </c>
      <c r="B4" s="114"/>
      <c r="C4" s="114"/>
      <c r="D4" s="114"/>
      <c r="E4" s="114"/>
      <c r="F4" s="115"/>
    </row>
    <row r="5" spans="1:6" ht="12.95" customHeight="1" x14ac:dyDescent="0.25">
      <c r="A5" s="116" t="s">
        <v>2</v>
      </c>
      <c r="B5" s="117"/>
      <c r="C5" s="117"/>
      <c r="D5" s="117"/>
      <c r="E5" s="117"/>
      <c r="F5" s="118"/>
    </row>
    <row r="6" spans="1:6" ht="41.45" customHeight="1" x14ac:dyDescent="0.25">
      <c r="A6" s="40" t="s">
        <v>3</v>
      </c>
      <c r="B6" s="41" t="s">
        <v>586</v>
      </c>
      <c r="C6" s="1" t="s">
        <v>587</v>
      </c>
      <c r="D6" s="42" t="s">
        <v>4</v>
      </c>
      <c r="E6" s="41" t="s">
        <v>586</v>
      </c>
      <c r="F6" s="1" t="s">
        <v>587</v>
      </c>
    </row>
    <row r="7" spans="1:6" ht="12.95" customHeight="1" x14ac:dyDescent="0.25">
      <c r="A7" s="43" t="s">
        <v>5</v>
      </c>
      <c r="B7" s="44"/>
      <c r="C7" s="44"/>
      <c r="D7" s="43" t="s">
        <v>6</v>
      </c>
      <c r="E7" s="44"/>
      <c r="F7" s="44"/>
    </row>
    <row r="8" spans="1:6" x14ac:dyDescent="0.25">
      <c r="A8" s="2" t="s">
        <v>7</v>
      </c>
      <c r="B8" s="45"/>
      <c r="C8" s="45"/>
      <c r="D8" s="2" t="s">
        <v>8</v>
      </c>
      <c r="E8" s="45"/>
      <c r="F8" s="45"/>
    </row>
    <row r="9" spans="1:6" x14ac:dyDescent="0.25">
      <c r="A9" s="46" t="s">
        <v>9</v>
      </c>
      <c r="B9" s="47">
        <v>266270617.47999999</v>
      </c>
      <c r="C9" s="47">
        <v>254102008.13</v>
      </c>
      <c r="D9" s="46" t="s">
        <v>10</v>
      </c>
      <c r="E9" s="47">
        <v>20230082.449999999</v>
      </c>
      <c r="F9" s="47">
        <v>37816690.100000001</v>
      </c>
    </row>
    <row r="10" spans="1:6" x14ac:dyDescent="0.25">
      <c r="A10" s="48" t="s">
        <v>11</v>
      </c>
      <c r="B10" s="47">
        <v>0</v>
      </c>
      <c r="C10" s="47">
        <v>0</v>
      </c>
      <c r="D10" s="48" t="s">
        <v>12</v>
      </c>
      <c r="E10" s="47">
        <v>195681.11</v>
      </c>
      <c r="F10" s="47">
        <v>184289.19</v>
      </c>
    </row>
    <row r="11" spans="1:6" x14ac:dyDescent="0.25">
      <c r="A11" s="48" t="s">
        <v>13</v>
      </c>
      <c r="B11" s="47">
        <v>52959594.719999999</v>
      </c>
      <c r="C11" s="47">
        <v>21430020.23</v>
      </c>
      <c r="D11" s="48" t="s">
        <v>14</v>
      </c>
      <c r="E11" s="47">
        <v>4684238.75</v>
      </c>
      <c r="F11" s="47">
        <v>20348150.440000001</v>
      </c>
    </row>
    <row r="12" spans="1:6" x14ac:dyDescent="0.25">
      <c r="A12" s="48" t="s">
        <v>15</v>
      </c>
      <c r="B12" s="47">
        <v>0</v>
      </c>
      <c r="C12" s="47">
        <v>0</v>
      </c>
      <c r="D12" s="48" t="s">
        <v>16</v>
      </c>
      <c r="E12" s="47">
        <v>3362580.64</v>
      </c>
      <c r="F12" s="47">
        <v>3263949.19</v>
      </c>
    </row>
    <row r="13" spans="1:6" x14ac:dyDescent="0.25">
      <c r="A13" s="48" t="s">
        <v>17</v>
      </c>
      <c r="B13" s="47">
        <v>213311022.75999999</v>
      </c>
      <c r="C13" s="47">
        <v>232671987.90000001</v>
      </c>
      <c r="D13" s="48" t="s">
        <v>18</v>
      </c>
      <c r="E13" s="47">
        <v>0</v>
      </c>
      <c r="F13" s="47">
        <v>0</v>
      </c>
    </row>
    <row r="14" spans="1:6" x14ac:dyDescent="0.25">
      <c r="A14" s="48" t="s">
        <v>19</v>
      </c>
      <c r="B14" s="47">
        <v>0</v>
      </c>
      <c r="C14" s="47">
        <v>0</v>
      </c>
      <c r="D14" s="48" t="s">
        <v>20</v>
      </c>
      <c r="E14" s="47">
        <v>326725.74</v>
      </c>
      <c r="F14" s="47">
        <v>516585.74</v>
      </c>
    </row>
    <row r="15" spans="1:6" x14ac:dyDescent="0.25">
      <c r="A15" s="48" t="s">
        <v>21</v>
      </c>
      <c r="B15" s="47">
        <v>0</v>
      </c>
      <c r="C15" s="47">
        <v>0</v>
      </c>
      <c r="D15" s="48" t="s">
        <v>22</v>
      </c>
      <c r="E15" s="47">
        <v>0</v>
      </c>
      <c r="F15" s="47">
        <v>0</v>
      </c>
    </row>
    <row r="16" spans="1:6" x14ac:dyDescent="0.25">
      <c r="A16" s="48" t="s">
        <v>23</v>
      </c>
      <c r="B16" s="47">
        <v>0</v>
      </c>
      <c r="C16" s="47">
        <v>0</v>
      </c>
      <c r="D16" s="48" t="s">
        <v>24</v>
      </c>
      <c r="E16" s="47">
        <v>5654045.3399999999</v>
      </c>
      <c r="F16" s="47">
        <v>7919168.4900000002</v>
      </c>
    </row>
    <row r="17" spans="1:6" x14ac:dyDescent="0.25">
      <c r="A17" s="46" t="s">
        <v>25</v>
      </c>
      <c r="B17" s="47">
        <v>7321168.3200000003</v>
      </c>
      <c r="C17" s="47">
        <v>6901471.1900000004</v>
      </c>
      <c r="D17" s="48" t="s">
        <v>26</v>
      </c>
      <c r="E17" s="47">
        <v>0</v>
      </c>
      <c r="F17" s="47">
        <v>0</v>
      </c>
    </row>
    <row r="18" spans="1:6" x14ac:dyDescent="0.25">
      <c r="A18" s="48" t="s">
        <v>27</v>
      </c>
      <c r="B18" s="47">
        <v>0</v>
      </c>
      <c r="C18" s="47">
        <v>0</v>
      </c>
      <c r="D18" s="48" t="s">
        <v>28</v>
      </c>
      <c r="E18" s="47">
        <v>6006810.8700000001</v>
      </c>
      <c r="F18" s="47">
        <v>5584547.0499999998</v>
      </c>
    </row>
    <row r="19" spans="1:6" x14ac:dyDescent="0.25">
      <c r="A19" s="48" t="s">
        <v>29</v>
      </c>
      <c r="B19" s="47">
        <v>934439.49</v>
      </c>
      <c r="C19" s="47">
        <v>922580.98</v>
      </c>
      <c r="D19" s="46" t="s">
        <v>30</v>
      </c>
      <c r="E19" s="47">
        <v>0</v>
      </c>
      <c r="F19" s="47">
        <v>0</v>
      </c>
    </row>
    <row r="20" spans="1:6" x14ac:dyDescent="0.25">
      <c r="A20" s="48" t="s">
        <v>31</v>
      </c>
      <c r="B20" s="47">
        <v>1019441.9</v>
      </c>
      <c r="C20" s="47">
        <v>369035.01</v>
      </c>
      <c r="D20" s="48" t="s">
        <v>32</v>
      </c>
      <c r="E20" s="47">
        <v>0</v>
      </c>
      <c r="F20" s="47">
        <v>0</v>
      </c>
    </row>
    <row r="21" spans="1:6" x14ac:dyDescent="0.25">
      <c r="A21" s="48" t="s">
        <v>33</v>
      </c>
      <c r="B21" s="47">
        <v>101433.49</v>
      </c>
      <c r="C21" s="47">
        <v>231951.77</v>
      </c>
      <c r="D21" s="48" t="s">
        <v>34</v>
      </c>
      <c r="E21" s="47">
        <v>0</v>
      </c>
      <c r="F21" s="47">
        <v>0</v>
      </c>
    </row>
    <row r="22" spans="1:6" x14ac:dyDescent="0.25">
      <c r="A22" s="48" t="s">
        <v>35</v>
      </c>
      <c r="B22" s="47">
        <v>171820.01</v>
      </c>
      <c r="C22" s="47">
        <v>20870</v>
      </c>
      <c r="D22" s="48" t="s">
        <v>36</v>
      </c>
      <c r="E22" s="47">
        <v>0</v>
      </c>
      <c r="F22" s="47">
        <v>0</v>
      </c>
    </row>
    <row r="23" spans="1:6" x14ac:dyDescent="0.25">
      <c r="A23" s="48" t="s">
        <v>37</v>
      </c>
      <c r="B23" s="47">
        <v>0</v>
      </c>
      <c r="C23" s="47">
        <v>0</v>
      </c>
      <c r="D23" s="46" t="s">
        <v>38</v>
      </c>
      <c r="E23" s="47">
        <v>1339285.7</v>
      </c>
      <c r="F23" s="47">
        <v>0</v>
      </c>
    </row>
    <row r="24" spans="1:6" x14ac:dyDescent="0.25">
      <c r="A24" s="48" t="s">
        <v>39</v>
      </c>
      <c r="B24" s="47">
        <v>5094033.43</v>
      </c>
      <c r="C24" s="47">
        <v>5357033.43</v>
      </c>
      <c r="D24" s="48" t="s">
        <v>40</v>
      </c>
      <c r="E24" s="47">
        <v>1339285.7</v>
      </c>
      <c r="F24" s="47">
        <v>0</v>
      </c>
    </row>
    <row r="25" spans="1:6" x14ac:dyDescent="0.25">
      <c r="A25" s="46" t="s">
        <v>41</v>
      </c>
      <c r="B25" s="47">
        <v>94991248.319999993</v>
      </c>
      <c r="C25" s="47">
        <v>35832123.07</v>
      </c>
      <c r="D25" s="48" t="s">
        <v>42</v>
      </c>
      <c r="E25" s="47">
        <v>0</v>
      </c>
      <c r="F25" s="47">
        <v>0</v>
      </c>
    </row>
    <row r="26" spans="1:6" x14ac:dyDescent="0.25">
      <c r="A26" s="48" t="s">
        <v>43</v>
      </c>
      <c r="B26" s="47">
        <v>256162.5</v>
      </c>
      <c r="C26" s="47">
        <v>256162.5</v>
      </c>
      <c r="D26" s="46" t="s">
        <v>44</v>
      </c>
      <c r="E26" s="47">
        <v>0</v>
      </c>
      <c r="F26" s="47">
        <v>0</v>
      </c>
    </row>
    <row r="27" spans="1:6" x14ac:dyDescent="0.25">
      <c r="A27" s="48" t="s">
        <v>45</v>
      </c>
      <c r="B27" s="47">
        <v>69290945.099999994</v>
      </c>
      <c r="C27" s="47">
        <v>0</v>
      </c>
      <c r="D27" s="46" t="s">
        <v>46</v>
      </c>
      <c r="E27" s="47">
        <v>0</v>
      </c>
      <c r="F27" s="47">
        <v>0</v>
      </c>
    </row>
    <row r="28" spans="1:6" x14ac:dyDescent="0.25">
      <c r="A28" s="48" t="s">
        <v>47</v>
      </c>
      <c r="B28" s="47">
        <v>0</v>
      </c>
      <c r="C28" s="47">
        <v>0</v>
      </c>
      <c r="D28" s="48" t="s">
        <v>48</v>
      </c>
      <c r="E28" s="47">
        <v>0</v>
      </c>
      <c r="F28" s="47">
        <v>0</v>
      </c>
    </row>
    <row r="29" spans="1:6" x14ac:dyDescent="0.25">
      <c r="A29" s="48" t="s">
        <v>49</v>
      </c>
      <c r="B29" s="47">
        <v>25444140.719999999</v>
      </c>
      <c r="C29" s="47">
        <v>35575960.57</v>
      </c>
      <c r="D29" s="48" t="s">
        <v>50</v>
      </c>
      <c r="E29" s="47">
        <v>0</v>
      </c>
      <c r="F29" s="47">
        <v>0</v>
      </c>
    </row>
    <row r="30" spans="1:6" x14ac:dyDescent="0.25">
      <c r="A30" s="48" t="s">
        <v>51</v>
      </c>
      <c r="B30" s="47">
        <v>0</v>
      </c>
      <c r="C30" s="47">
        <v>0</v>
      </c>
      <c r="D30" s="48" t="s">
        <v>52</v>
      </c>
      <c r="E30" s="47">
        <v>0</v>
      </c>
      <c r="F30" s="47">
        <v>0</v>
      </c>
    </row>
    <row r="31" spans="1:6" x14ac:dyDescent="0.25">
      <c r="A31" s="46" t="s">
        <v>53</v>
      </c>
      <c r="B31" s="47">
        <v>0</v>
      </c>
      <c r="C31" s="47">
        <v>0</v>
      </c>
      <c r="D31" s="46" t="s">
        <v>54</v>
      </c>
      <c r="E31" s="47">
        <v>0</v>
      </c>
      <c r="F31" s="47">
        <v>0</v>
      </c>
    </row>
    <row r="32" spans="1:6" x14ac:dyDescent="0.25">
      <c r="A32" s="48" t="s">
        <v>55</v>
      </c>
      <c r="B32" s="47">
        <v>0</v>
      </c>
      <c r="C32" s="47">
        <v>0</v>
      </c>
      <c r="D32" s="48" t="s">
        <v>56</v>
      </c>
      <c r="E32" s="47">
        <v>0</v>
      </c>
      <c r="F32" s="47">
        <v>0</v>
      </c>
    </row>
    <row r="33" spans="1:6" ht="14.45" customHeight="1" x14ac:dyDescent="0.25">
      <c r="A33" s="48" t="s">
        <v>57</v>
      </c>
      <c r="B33" s="47">
        <v>0</v>
      </c>
      <c r="C33" s="47">
        <v>0</v>
      </c>
      <c r="D33" s="48" t="s">
        <v>58</v>
      </c>
      <c r="E33" s="47">
        <v>0</v>
      </c>
      <c r="F33" s="47">
        <v>0</v>
      </c>
    </row>
    <row r="34" spans="1:6" ht="14.45" customHeight="1" x14ac:dyDescent="0.25">
      <c r="A34" s="48" t="s">
        <v>59</v>
      </c>
      <c r="B34" s="47">
        <v>0</v>
      </c>
      <c r="C34" s="47">
        <v>0</v>
      </c>
      <c r="D34" s="48" t="s">
        <v>60</v>
      </c>
      <c r="E34" s="47">
        <v>0</v>
      </c>
      <c r="F34" s="47">
        <v>0</v>
      </c>
    </row>
    <row r="35" spans="1:6" ht="14.45" customHeight="1" x14ac:dyDescent="0.25">
      <c r="A35" s="48" t="s">
        <v>61</v>
      </c>
      <c r="B35" s="47">
        <v>0</v>
      </c>
      <c r="C35" s="47">
        <v>0</v>
      </c>
      <c r="D35" s="48" t="s">
        <v>62</v>
      </c>
      <c r="E35" s="47">
        <v>0</v>
      </c>
      <c r="F35" s="47">
        <v>0</v>
      </c>
    </row>
    <row r="36" spans="1:6" ht="14.45" customHeight="1" x14ac:dyDescent="0.25">
      <c r="A36" s="48" t="s">
        <v>63</v>
      </c>
      <c r="B36" s="47">
        <v>0</v>
      </c>
      <c r="C36" s="47">
        <v>0</v>
      </c>
      <c r="D36" s="48" t="s">
        <v>64</v>
      </c>
      <c r="E36" s="47">
        <v>0</v>
      </c>
      <c r="F36" s="47">
        <v>0</v>
      </c>
    </row>
    <row r="37" spans="1:6" ht="14.45" customHeight="1" x14ac:dyDescent="0.25">
      <c r="A37" s="46" t="s">
        <v>65</v>
      </c>
      <c r="B37" s="47">
        <v>0</v>
      </c>
      <c r="C37" s="47">
        <v>0</v>
      </c>
      <c r="D37" s="48" t="s">
        <v>66</v>
      </c>
      <c r="E37" s="47">
        <v>0</v>
      </c>
      <c r="F37" s="47">
        <v>0</v>
      </c>
    </row>
    <row r="38" spans="1:6" x14ac:dyDescent="0.25">
      <c r="A38" s="46" t="s">
        <v>67</v>
      </c>
      <c r="B38" s="47">
        <v>0</v>
      </c>
      <c r="C38" s="47">
        <v>0</v>
      </c>
      <c r="D38" s="46" t="s">
        <v>68</v>
      </c>
      <c r="E38" s="47">
        <v>0</v>
      </c>
      <c r="F38" s="47">
        <v>0</v>
      </c>
    </row>
    <row r="39" spans="1:6" x14ac:dyDescent="0.25">
      <c r="A39" s="48" t="s">
        <v>69</v>
      </c>
      <c r="B39" s="47">
        <v>0</v>
      </c>
      <c r="C39" s="47">
        <v>0</v>
      </c>
      <c r="D39" s="48" t="s">
        <v>70</v>
      </c>
      <c r="E39" s="47">
        <v>0</v>
      </c>
      <c r="F39" s="47">
        <v>0</v>
      </c>
    </row>
    <row r="40" spans="1:6" x14ac:dyDescent="0.25">
      <c r="A40" s="48" t="s">
        <v>71</v>
      </c>
      <c r="B40" s="47">
        <v>0</v>
      </c>
      <c r="C40" s="47">
        <v>0</v>
      </c>
      <c r="D40" s="48" t="s">
        <v>72</v>
      </c>
      <c r="E40" s="47">
        <v>0</v>
      </c>
      <c r="F40" s="47">
        <v>0</v>
      </c>
    </row>
    <row r="41" spans="1:6" x14ac:dyDescent="0.25">
      <c r="A41" s="46" t="s">
        <v>73</v>
      </c>
      <c r="B41" s="47">
        <v>0</v>
      </c>
      <c r="C41" s="47">
        <v>0</v>
      </c>
      <c r="D41" s="48" t="s">
        <v>74</v>
      </c>
      <c r="E41" s="47">
        <v>0</v>
      </c>
      <c r="F41" s="47">
        <v>0</v>
      </c>
    </row>
    <row r="42" spans="1:6" x14ac:dyDescent="0.25">
      <c r="A42" s="48" t="s">
        <v>75</v>
      </c>
      <c r="B42" s="47">
        <v>0</v>
      </c>
      <c r="C42" s="47">
        <v>0</v>
      </c>
      <c r="D42" s="46" t="s">
        <v>76</v>
      </c>
      <c r="E42" s="47">
        <v>153584.70000000001</v>
      </c>
      <c r="F42" s="47">
        <v>117954.52</v>
      </c>
    </row>
    <row r="43" spans="1:6" x14ac:dyDescent="0.25">
      <c r="A43" s="48" t="s">
        <v>77</v>
      </c>
      <c r="B43" s="47">
        <v>0</v>
      </c>
      <c r="C43" s="47">
        <v>0</v>
      </c>
      <c r="D43" s="48" t="s">
        <v>78</v>
      </c>
      <c r="E43" s="47">
        <v>153584.70000000001</v>
      </c>
      <c r="F43" s="47">
        <v>117954.52</v>
      </c>
    </row>
    <row r="44" spans="1:6" x14ac:dyDescent="0.25">
      <c r="A44" s="48" t="s">
        <v>79</v>
      </c>
      <c r="B44" s="47">
        <v>0</v>
      </c>
      <c r="C44" s="47">
        <v>0</v>
      </c>
      <c r="D44" s="48" t="s">
        <v>80</v>
      </c>
      <c r="E44" s="47">
        <v>0</v>
      </c>
      <c r="F44" s="47">
        <v>0</v>
      </c>
    </row>
    <row r="45" spans="1:6" x14ac:dyDescent="0.25">
      <c r="A45" s="48" t="s">
        <v>81</v>
      </c>
      <c r="B45" s="47">
        <v>0</v>
      </c>
      <c r="C45" s="47">
        <v>0</v>
      </c>
      <c r="D45" s="48" t="s">
        <v>82</v>
      </c>
      <c r="E45" s="47">
        <v>0</v>
      </c>
      <c r="F45" s="47">
        <v>0</v>
      </c>
    </row>
    <row r="46" spans="1:6" x14ac:dyDescent="0.25">
      <c r="A46" s="45"/>
      <c r="B46" s="49"/>
      <c r="C46" s="49"/>
      <c r="D46" s="45"/>
      <c r="E46" s="49"/>
      <c r="F46" s="49"/>
    </row>
    <row r="47" spans="1:6" x14ac:dyDescent="0.25">
      <c r="A47" s="3" t="s">
        <v>83</v>
      </c>
      <c r="B47" s="4">
        <f>B9+B17+B25+B31+B37+B38+B41</f>
        <v>368583034.12</v>
      </c>
      <c r="C47" s="4">
        <f>C9+C17+C25+C31+C37+C38+C41</f>
        <v>296835602.38999999</v>
      </c>
      <c r="D47" s="2" t="s">
        <v>84</v>
      </c>
      <c r="E47" s="4">
        <f>E9+E19+E23+E26+E27+E31+E38+E42</f>
        <v>21722952.849999998</v>
      </c>
      <c r="F47" s="4">
        <f>F9+F19+F23+F26+F27+F31+F38+F42</f>
        <v>37934644.620000005</v>
      </c>
    </row>
    <row r="48" spans="1:6" x14ac:dyDescent="0.25">
      <c r="A48" s="45"/>
      <c r="B48" s="49"/>
      <c r="C48" s="49"/>
      <c r="D48" s="45"/>
      <c r="E48" s="49"/>
      <c r="F48" s="49"/>
    </row>
    <row r="49" spans="1:6" x14ac:dyDescent="0.25">
      <c r="A49" s="2" t="s">
        <v>85</v>
      </c>
      <c r="B49" s="49"/>
      <c r="C49" s="49"/>
      <c r="D49" s="2" t="s">
        <v>86</v>
      </c>
      <c r="E49" s="49"/>
      <c r="F49" s="49"/>
    </row>
    <row r="50" spans="1:6" x14ac:dyDescent="0.25">
      <c r="A50" s="46" t="s">
        <v>87</v>
      </c>
      <c r="B50" s="47">
        <v>0</v>
      </c>
      <c r="C50" s="47">
        <v>0</v>
      </c>
      <c r="D50" s="46" t="s">
        <v>88</v>
      </c>
      <c r="E50" s="47">
        <v>0</v>
      </c>
      <c r="F50" s="47">
        <v>0</v>
      </c>
    </row>
    <row r="51" spans="1:6" x14ac:dyDescent="0.25">
      <c r="A51" s="46" t="s">
        <v>89</v>
      </c>
      <c r="B51" s="47">
        <v>0</v>
      </c>
      <c r="C51" s="47">
        <v>0</v>
      </c>
      <c r="D51" s="46" t="s">
        <v>90</v>
      </c>
      <c r="E51" s="47">
        <v>0</v>
      </c>
      <c r="F51" s="47">
        <v>0</v>
      </c>
    </row>
    <row r="52" spans="1:6" x14ac:dyDescent="0.25">
      <c r="A52" s="46" t="s">
        <v>91</v>
      </c>
      <c r="B52" s="47">
        <v>234308107.91</v>
      </c>
      <c r="C52" s="47">
        <v>167629941.66999999</v>
      </c>
      <c r="D52" s="46" t="s">
        <v>92</v>
      </c>
      <c r="E52" s="47">
        <v>4821428.68</v>
      </c>
      <c r="F52" s="47">
        <v>6428571.5199999996</v>
      </c>
    </row>
    <row r="53" spans="1:6" x14ac:dyDescent="0.25">
      <c r="A53" s="46" t="s">
        <v>93</v>
      </c>
      <c r="B53" s="47">
        <v>118674547.93000001</v>
      </c>
      <c r="C53" s="47">
        <v>111651286.31</v>
      </c>
      <c r="D53" s="46" t="s">
        <v>94</v>
      </c>
      <c r="E53" s="47">
        <v>0</v>
      </c>
      <c r="F53" s="47">
        <v>0</v>
      </c>
    </row>
    <row r="54" spans="1:6" x14ac:dyDescent="0.25">
      <c r="A54" s="46" t="s">
        <v>95</v>
      </c>
      <c r="B54" s="47">
        <v>135966.14000000001</v>
      </c>
      <c r="C54" s="47">
        <v>135966.14000000001</v>
      </c>
      <c r="D54" s="46" t="s">
        <v>96</v>
      </c>
      <c r="E54" s="47">
        <v>0</v>
      </c>
      <c r="F54" s="47">
        <v>0</v>
      </c>
    </row>
    <row r="55" spans="1:6" x14ac:dyDescent="0.25">
      <c r="A55" s="46" t="s">
        <v>97</v>
      </c>
      <c r="B55" s="47">
        <v>-58766444.57</v>
      </c>
      <c r="C55" s="47">
        <v>-58766444.57</v>
      </c>
      <c r="D55" s="50" t="s">
        <v>98</v>
      </c>
      <c r="E55" s="47">
        <v>0</v>
      </c>
      <c r="F55" s="47">
        <v>0</v>
      </c>
    </row>
    <row r="56" spans="1:6" x14ac:dyDescent="0.25">
      <c r="A56" s="46" t="s">
        <v>99</v>
      </c>
      <c r="B56" s="47">
        <v>1176759.67</v>
      </c>
      <c r="C56" s="47">
        <v>1176759.67</v>
      </c>
      <c r="D56" s="45"/>
      <c r="E56" s="49"/>
      <c r="F56" s="49"/>
    </row>
    <row r="57" spans="1:6" x14ac:dyDescent="0.25">
      <c r="A57" s="46" t="s">
        <v>100</v>
      </c>
      <c r="B57" s="47">
        <v>0</v>
      </c>
      <c r="C57" s="47">
        <v>0</v>
      </c>
      <c r="D57" s="2" t="s">
        <v>101</v>
      </c>
      <c r="E57" s="4">
        <f>SUM(E50:E55)</f>
        <v>4821428.68</v>
      </c>
      <c r="F57" s="4">
        <f>SUM(F50:F55)</f>
        <v>6428571.5199999996</v>
      </c>
    </row>
    <row r="58" spans="1:6" x14ac:dyDescent="0.25">
      <c r="A58" s="46" t="s">
        <v>102</v>
      </c>
      <c r="B58" s="47">
        <v>0</v>
      </c>
      <c r="C58" s="47">
        <v>0</v>
      </c>
      <c r="D58" s="45"/>
      <c r="E58" s="49"/>
      <c r="F58" s="49"/>
    </row>
    <row r="59" spans="1:6" x14ac:dyDescent="0.25">
      <c r="A59" s="45"/>
      <c r="B59" s="49"/>
      <c r="C59" s="49"/>
      <c r="D59" s="2" t="s">
        <v>103</v>
      </c>
      <c r="E59" s="4">
        <f>E47+E57</f>
        <v>26544381.529999997</v>
      </c>
      <c r="F59" s="4">
        <f>F47+F57</f>
        <v>44363216.140000001</v>
      </c>
    </row>
    <row r="60" spans="1:6" x14ac:dyDescent="0.25">
      <c r="A60" s="3" t="s">
        <v>104</v>
      </c>
      <c r="B60" s="4">
        <f>SUM(B50:B58)</f>
        <v>295528937.08000004</v>
      </c>
      <c r="C60" s="4">
        <f>SUM(C50:C58)</f>
        <v>221827509.22</v>
      </c>
      <c r="D60" s="45"/>
      <c r="E60" s="49"/>
      <c r="F60" s="49"/>
    </row>
    <row r="61" spans="1:6" x14ac:dyDescent="0.25">
      <c r="A61" s="45"/>
      <c r="B61" s="49"/>
      <c r="C61" s="49"/>
      <c r="D61" s="51" t="s">
        <v>105</v>
      </c>
      <c r="E61" s="49"/>
      <c r="F61" s="49"/>
    </row>
    <row r="62" spans="1:6" x14ac:dyDescent="0.25">
      <c r="A62" s="3" t="s">
        <v>106</v>
      </c>
      <c r="B62" s="4">
        <f>SUM(B47+B60)</f>
        <v>664111971.20000005</v>
      </c>
      <c r="C62" s="4">
        <f>SUM(C47+C60)</f>
        <v>518663111.61000001</v>
      </c>
      <c r="D62" s="45"/>
      <c r="E62" s="49"/>
      <c r="F62" s="49"/>
    </row>
    <row r="63" spans="1:6" x14ac:dyDescent="0.25">
      <c r="A63" s="45"/>
      <c r="B63" s="45"/>
      <c r="C63" s="45"/>
      <c r="D63" s="52" t="s">
        <v>107</v>
      </c>
      <c r="E63" s="47">
        <v>23319492.920000002</v>
      </c>
      <c r="F63" s="47">
        <v>23319492.920000002</v>
      </c>
    </row>
    <row r="64" spans="1:6" x14ac:dyDescent="0.25">
      <c r="A64" s="45"/>
      <c r="B64" s="45"/>
      <c r="C64" s="45"/>
      <c r="D64" s="46" t="s">
        <v>108</v>
      </c>
      <c r="E64" s="47">
        <v>22266596.239999998</v>
      </c>
      <c r="F64" s="47">
        <v>22266596.239999998</v>
      </c>
    </row>
    <row r="65" spans="1:6" x14ac:dyDescent="0.25">
      <c r="A65" s="45"/>
      <c r="B65" s="45"/>
      <c r="C65" s="45"/>
      <c r="D65" s="50" t="s">
        <v>109</v>
      </c>
      <c r="E65" s="47">
        <v>1052896.68</v>
      </c>
      <c r="F65" s="47">
        <v>1052896.68</v>
      </c>
    </row>
    <row r="66" spans="1:6" x14ac:dyDescent="0.25">
      <c r="A66" s="45"/>
      <c r="B66" s="45"/>
      <c r="C66" s="45"/>
      <c r="D66" s="46" t="s">
        <v>110</v>
      </c>
      <c r="E66" s="47">
        <v>0</v>
      </c>
      <c r="F66" s="47">
        <v>0</v>
      </c>
    </row>
    <row r="67" spans="1:6" x14ac:dyDescent="0.25">
      <c r="A67" s="45"/>
      <c r="B67" s="45"/>
      <c r="C67" s="45"/>
      <c r="D67" s="45"/>
      <c r="E67" s="49"/>
      <c r="F67" s="49"/>
    </row>
    <row r="68" spans="1:6" x14ac:dyDescent="0.25">
      <c r="A68" s="45"/>
      <c r="B68" s="45"/>
      <c r="C68" s="45"/>
      <c r="D68" s="52" t="s">
        <v>111</v>
      </c>
      <c r="E68" s="47">
        <v>614248096.75</v>
      </c>
      <c r="F68" s="47">
        <v>450980402.55000001</v>
      </c>
    </row>
    <row r="69" spans="1:6" x14ac:dyDescent="0.25">
      <c r="A69" s="53"/>
      <c r="B69" s="45"/>
      <c r="C69" s="45"/>
      <c r="D69" s="46" t="s">
        <v>112</v>
      </c>
      <c r="E69" s="47">
        <v>133947182.63</v>
      </c>
      <c r="F69" s="47">
        <v>276017758.62</v>
      </c>
    </row>
    <row r="70" spans="1:6" x14ac:dyDescent="0.25">
      <c r="A70" s="53"/>
      <c r="B70" s="45"/>
      <c r="C70" s="45"/>
      <c r="D70" s="46" t="s">
        <v>113</v>
      </c>
      <c r="E70" s="47">
        <v>480233802.81999999</v>
      </c>
      <c r="F70" s="47">
        <v>174895532.63</v>
      </c>
    </row>
    <row r="71" spans="1:6" x14ac:dyDescent="0.25">
      <c r="A71" s="53"/>
      <c r="B71" s="45"/>
      <c r="C71" s="45"/>
      <c r="D71" s="46" t="s">
        <v>114</v>
      </c>
      <c r="E71" s="47">
        <v>0</v>
      </c>
      <c r="F71" s="47">
        <v>0</v>
      </c>
    </row>
    <row r="72" spans="1:6" x14ac:dyDescent="0.25">
      <c r="A72" s="53"/>
      <c r="B72" s="45"/>
      <c r="C72" s="45"/>
      <c r="D72" s="46" t="s">
        <v>115</v>
      </c>
      <c r="E72" s="47">
        <v>0</v>
      </c>
      <c r="F72" s="47">
        <v>0</v>
      </c>
    </row>
    <row r="73" spans="1:6" x14ac:dyDescent="0.25">
      <c r="A73" s="53"/>
      <c r="B73" s="45"/>
      <c r="C73" s="45"/>
      <c r="D73" s="46" t="s">
        <v>116</v>
      </c>
      <c r="E73" s="47">
        <v>67111.3</v>
      </c>
      <c r="F73" s="47">
        <v>67111.3</v>
      </c>
    </row>
    <row r="74" spans="1:6" x14ac:dyDescent="0.25">
      <c r="A74" s="53"/>
      <c r="B74" s="45"/>
      <c r="C74" s="45"/>
      <c r="D74" s="45"/>
      <c r="E74" s="49"/>
      <c r="F74" s="49"/>
    </row>
    <row r="75" spans="1:6" x14ac:dyDescent="0.25">
      <c r="A75" s="53"/>
      <c r="B75" s="45"/>
      <c r="C75" s="45"/>
      <c r="D75" s="52" t="s">
        <v>117</v>
      </c>
      <c r="E75" s="47">
        <f>E76+E77</f>
        <v>0</v>
      </c>
      <c r="F75" s="47">
        <f>F76+F77</f>
        <v>0</v>
      </c>
    </row>
    <row r="76" spans="1:6" x14ac:dyDescent="0.25">
      <c r="A76" s="53"/>
      <c r="B76" s="45"/>
      <c r="C76" s="45"/>
      <c r="D76" s="46" t="s">
        <v>118</v>
      </c>
      <c r="E76" s="47">
        <v>0</v>
      </c>
      <c r="F76" s="47">
        <v>0</v>
      </c>
    </row>
    <row r="77" spans="1:6" x14ac:dyDescent="0.25">
      <c r="A77" s="53"/>
      <c r="B77" s="45"/>
      <c r="C77" s="45"/>
      <c r="D77" s="46" t="s">
        <v>119</v>
      </c>
      <c r="E77" s="47">
        <v>0</v>
      </c>
      <c r="F77" s="47">
        <v>0</v>
      </c>
    </row>
    <row r="78" spans="1:6" x14ac:dyDescent="0.25">
      <c r="A78" s="53"/>
      <c r="B78" s="45"/>
      <c r="C78" s="45"/>
      <c r="D78" s="45"/>
      <c r="E78" s="49"/>
      <c r="F78" s="49"/>
    </row>
    <row r="79" spans="1:6" x14ac:dyDescent="0.25">
      <c r="A79" s="53"/>
      <c r="B79" s="45"/>
      <c r="C79" s="45"/>
      <c r="D79" s="2" t="s">
        <v>120</v>
      </c>
      <c r="E79" s="4">
        <f>E63+E68+E75</f>
        <v>637567589.66999996</v>
      </c>
      <c r="F79" s="4">
        <f>F63+F68+F75</f>
        <v>474299895.47000003</v>
      </c>
    </row>
    <row r="80" spans="1:6" x14ac:dyDescent="0.25">
      <c r="A80" s="53"/>
      <c r="B80" s="45"/>
      <c r="C80" s="45"/>
      <c r="D80" s="45"/>
      <c r="E80" s="49"/>
      <c r="F80" s="49"/>
    </row>
    <row r="81" spans="1:6" x14ac:dyDescent="0.25">
      <c r="A81" s="53"/>
      <c r="B81" s="45"/>
      <c r="C81" s="45"/>
      <c r="D81" s="2" t="s">
        <v>121</v>
      </c>
      <c r="E81" s="4">
        <f>E59+E79</f>
        <v>664111971.19999993</v>
      </c>
      <c r="F81" s="4">
        <f>F59+F79</f>
        <v>518663111.61000001</v>
      </c>
    </row>
    <row r="82" spans="1:6" x14ac:dyDescent="0.25">
      <c r="A82" s="54"/>
      <c r="B82" s="55"/>
      <c r="C82" s="55"/>
      <c r="D82" s="55"/>
      <c r="E82" s="56"/>
      <c r="F82" s="56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50:F81 E9:F45 B9:C6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46:F49 B49:C49 B46:C46 C48 B59:C62 E56:F62 E67:F67 E74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"/>
  <sheetViews>
    <sheetView showGridLines="0" topLeftCell="A22" zoomScale="110" zoomScaleNormal="110" workbookViewId="0">
      <selection activeCell="B22" sqref="B22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77" t="s">
        <v>439</v>
      </c>
      <c r="B1" s="169"/>
      <c r="C1" s="169"/>
      <c r="D1" s="169"/>
      <c r="E1" s="169"/>
      <c r="F1" s="169"/>
      <c r="G1" s="170"/>
    </row>
    <row r="2" spans="1:7" x14ac:dyDescent="0.25">
      <c r="A2" s="189" t="str">
        <f>'Formato 1'!A2</f>
        <v>Municipio de Valle de Santiago, Gto.</v>
      </c>
      <c r="B2" s="190"/>
      <c r="C2" s="190"/>
      <c r="D2" s="190"/>
      <c r="E2" s="190"/>
      <c r="F2" s="190"/>
      <c r="G2" s="191"/>
    </row>
    <row r="3" spans="1:7" x14ac:dyDescent="0.25">
      <c r="A3" s="186" t="s">
        <v>440</v>
      </c>
      <c r="B3" s="187"/>
      <c r="C3" s="187"/>
      <c r="D3" s="187"/>
      <c r="E3" s="187"/>
      <c r="F3" s="187"/>
      <c r="G3" s="188"/>
    </row>
    <row r="4" spans="1:7" x14ac:dyDescent="0.25">
      <c r="A4" s="186" t="s">
        <v>2</v>
      </c>
      <c r="B4" s="187"/>
      <c r="C4" s="187"/>
      <c r="D4" s="187"/>
      <c r="E4" s="187"/>
      <c r="F4" s="187"/>
      <c r="G4" s="188"/>
    </row>
    <row r="5" spans="1:7" x14ac:dyDescent="0.25">
      <c r="A5" s="180" t="s">
        <v>441</v>
      </c>
      <c r="B5" s="181"/>
      <c r="C5" s="181"/>
      <c r="D5" s="181"/>
      <c r="E5" s="181"/>
      <c r="F5" s="181"/>
      <c r="G5" s="182"/>
    </row>
    <row r="6" spans="1:7" ht="30" x14ac:dyDescent="0.25">
      <c r="A6" s="139" t="s">
        <v>571</v>
      </c>
      <c r="B6" s="7" t="s">
        <v>572</v>
      </c>
      <c r="C6" s="33" t="s">
        <v>550</v>
      </c>
      <c r="D6" s="33" t="s">
        <v>551</v>
      </c>
      <c r="E6" s="33" t="s">
        <v>552</v>
      </c>
      <c r="F6" s="33" t="s">
        <v>553</v>
      </c>
      <c r="G6" s="33" t="s">
        <v>554</v>
      </c>
    </row>
    <row r="7" spans="1:7" ht="15.75" customHeight="1" x14ac:dyDescent="0.25">
      <c r="A7" s="26" t="s">
        <v>555</v>
      </c>
      <c r="B7" s="119">
        <f>SUM(B8:B19)</f>
        <v>323000000</v>
      </c>
      <c r="C7" s="119">
        <f t="shared" ref="C7:G7" si="0">SUM(C8:C19)</f>
        <v>327845000</v>
      </c>
      <c r="D7" s="119">
        <f t="shared" si="0"/>
        <v>329460000</v>
      </c>
      <c r="E7" s="119">
        <f t="shared" si="0"/>
        <v>331075000</v>
      </c>
      <c r="F7" s="119">
        <f t="shared" si="0"/>
        <v>332690000</v>
      </c>
      <c r="G7" s="119">
        <f t="shared" si="0"/>
        <v>334305000</v>
      </c>
    </row>
    <row r="8" spans="1:7" x14ac:dyDescent="0.25">
      <c r="A8" s="58" t="s">
        <v>556</v>
      </c>
      <c r="B8" s="160">
        <v>27725000</v>
      </c>
      <c r="C8" s="161">
        <v>28140875</v>
      </c>
      <c r="D8" s="161">
        <v>28279500</v>
      </c>
      <c r="E8" s="161">
        <v>28418125</v>
      </c>
      <c r="F8" s="161">
        <v>28556750</v>
      </c>
      <c r="G8" s="161">
        <v>28695375</v>
      </c>
    </row>
    <row r="9" spans="1:7" ht="15.75" customHeight="1" x14ac:dyDescent="0.25">
      <c r="A9" s="58" t="s">
        <v>557</v>
      </c>
      <c r="B9" s="162">
        <v>0</v>
      </c>
      <c r="C9" s="162">
        <v>0</v>
      </c>
      <c r="D9" s="162">
        <v>0</v>
      </c>
      <c r="E9" s="162">
        <v>0</v>
      </c>
      <c r="F9" s="162">
        <v>0</v>
      </c>
      <c r="G9" s="162">
        <v>0</v>
      </c>
    </row>
    <row r="10" spans="1:7" x14ac:dyDescent="0.25">
      <c r="A10" s="58" t="s">
        <v>479</v>
      </c>
      <c r="B10" s="160">
        <v>2000000</v>
      </c>
      <c r="C10" s="161">
        <v>2030000</v>
      </c>
      <c r="D10" s="161">
        <v>2040000</v>
      </c>
      <c r="E10" s="161">
        <v>2050000</v>
      </c>
      <c r="F10" s="161">
        <v>2060000</v>
      </c>
      <c r="G10" s="161">
        <v>2070000</v>
      </c>
    </row>
    <row r="11" spans="1:7" x14ac:dyDescent="0.25">
      <c r="A11" s="58" t="s">
        <v>480</v>
      </c>
      <c r="B11" s="160">
        <v>32969000</v>
      </c>
      <c r="C11" s="161">
        <v>33463535</v>
      </c>
      <c r="D11" s="161">
        <v>33628380</v>
      </c>
      <c r="E11" s="161">
        <v>33793225</v>
      </c>
      <c r="F11" s="161">
        <v>33958070</v>
      </c>
      <c r="G11" s="161">
        <v>34122915</v>
      </c>
    </row>
    <row r="12" spans="1:7" x14ac:dyDescent="0.25">
      <c r="A12" s="58" t="s">
        <v>558</v>
      </c>
      <c r="B12" s="160">
        <v>4384000</v>
      </c>
      <c r="C12" s="161">
        <v>4449760</v>
      </c>
      <c r="D12" s="161">
        <v>4471680</v>
      </c>
      <c r="E12" s="161">
        <v>4493600</v>
      </c>
      <c r="F12" s="161">
        <v>4515520</v>
      </c>
      <c r="G12" s="161">
        <v>4537440</v>
      </c>
    </row>
    <row r="13" spans="1:7" x14ac:dyDescent="0.25">
      <c r="A13" s="58" t="s">
        <v>559</v>
      </c>
      <c r="B13" s="160">
        <v>2922000</v>
      </c>
      <c r="C13" s="161">
        <v>2965830</v>
      </c>
      <c r="D13" s="161">
        <v>2980440</v>
      </c>
      <c r="E13" s="161">
        <v>2995050</v>
      </c>
      <c r="F13" s="161">
        <v>3009660</v>
      </c>
      <c r="G13" s="161">
        <v>3024270</v>
      </c>
    </row>
    <row r="14" spans="1:7" x14ac:dyDescent="0.25">
      <c r="A14" s="59" t="s">
        <v>483</v>
      </c>
      <c r="B14" s="162">
        <v>0</v>
      </c>
      <c r="C14" s="162">
        <v>0</v>
      </c>
      <c r="D14" s="162">
        <v>0</v>
      </c>
      <c r="E14" s="162">
        <v>0</v>
      </c>
      <c r="F14" s="162">
        <v>0</v>
      </c>
      <c r="G14" s="162">
        <v>0</v>
      </c>
    </row>
    <row r="15" spans="1:7" x14ac:dyDescent="0.25">
      <c r="A15" s="58" t="s">
        <v>484</v>
      </c>
      <c r="B15" s="160">
        <v>208500000</v>
      </c>
      <c r="C15" s="161">
        <v>211627500</v>
      </c>
      <c r="D15" s="161">
        <v>212670000</v>
      </c>
      <c r="E15" s="161">
        <v>213712500</v>
      </c>
      <c r="F15" s="161">
        <v>214755000</v>
      </c>
      <c r="G15" s="161">
        <v>215797500</v>
      </c>
    </row>
    <row r="16" spans="1:7" x14ac:dyDescent="0.25">
      <c r="A16" s="58" t="s">
        <v>560</v>
      </c>
      <c r="B16" s="160">
        <v>4000000</v>
      </c>
      <c r="C16" s="161">
        <v>4060000</v>
      </c>
      <c r="D16" s="161">
        <v>4080000</v>
      </c>
      <c r="E16" s="161">
        <v>4100000</v>
      </c>
      <c r="F16" s="161">
        <v>4120000</v>
      </c>
      <c r="G16" s="161">
        <v>4140000</v>
      </c>
    </row>
    <row r="17" spans="1:7" x14ac:dyDescent="0.25">
      <c r="A17" s="58" t="s">
        <v>486</v>
      </c>
      <c r="B17" s="162">
        <v>0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</row>
    <row r="18" spans="1:7" x14ac:dyDescent="0.25">
      <c r="A18" s="58" t="s">
        <v>561</v>
      </c>
      <c r="B18" s="160">
        <v>40500000</v>
      </c>
      <c r="C18" s="161">
        <v>41107500</v>
      </c>
      <c r="D18" s="161">
        <v>41310000</v>
      </c>
      <c r="E18" s="161">
        <v>41512500</v>
      </c>
      <c r="F18" s="161">
        <v>41715000</v>
      </c>
      <c r="G18" s="161">
        <v>41917500</v>
      </c>
    </row>
    <row r="19" spans="1:7" x14ac:dyDescent="0.25">
      <c r="A19" s="92" t="s">
        <v>562</v>
      </c>
      <c r="B19" s="162">
        <v>0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</row>
    <row r="20" spans="1:7" x14ac:dyDescent="0.25">
      <c r="A20" s="58" t="s">
        <v>570</v>
      </c>
      <c r="B20" s="75"/>
      <c r="C20" s="75"/>
      <c r="D20" s="75"/>
      <c r="E20" s="75"/>
      <c r="F20" s="75"/>
      <c r="G20" s="75"/>
    </row>
    <row r="21" spans="1:7" x14ac:dyDescent="0.25">
      <c r="A21" s="3" t="s">
        <v>563</v>
      </c>
      <c r="B21" s="119">
        <f>SUM(B22:B26)</f>
        <v>223000000</v>
      </c>
      <c r="C21" s="119">
        <f t="shared" ref="C21:G21" si="1">SUM(C22:C26)</f>
        <v>226345000</v>
      </c>
      <c r="D21" s="119">
        <f t="shared" si="1"/>
        <v>227460000</v>
      </c>
      <c r="E21" s="119">
        <f t="shared" si="1"/>
        <v>228575000</v>
      </c>
      <c r="F21" s="119">
        <f t="shared" si="1"/>
        <v>229690000</v>
      </c>
      <c r="G21" s="119">
        <f t="shared" si="1"/>
        <v>230805000</v>
      </c>
    </row>
    <row r="22" spans="1:7" x14ac:dyDescent="0.25">
      <c r="A22" s="58" t="s">
        <v>564</v>
      </c>
      <c r="B22" s="76">
        <v>223000000</v>
      </c>
      <c r="C22" s="76">
        <v>226345000</v>
      </c>
      <c r="D22" s="76">
        <v>227460000</v>
      </c>
      <c r="E22" s="76">
        <v>228575000</v>
      </c>
      <c r="F22" s="76">
        <v>229690000</v>
      </c>
      <c r="G22" s="76">
        <v>230805000</v>
      </c>
    </row>
    <row r="23" spans="1:7" x14ac:dyDescent="0.25">
      <c r="A23" s="58" t="s">
        <v>565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8" t="s">
        <v>491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ht="30" x14ac:dyDescent="0.25">
      <c r="A25" s="59" t="s">
        <v>492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566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77" t="s">
        <v>570</v>
      </c>
      <c r="B27" s="76"/>
      <c r="C27" s="76"/>
      <c r="D27" s="76"/>
      <c r="E27" s="76"/>
      <c r="F27" s="76"/>
      <c r="G27" s="76"/>
    </row>
    <row r="28" spans="1:7" x14ac:dyDescent="0.25">
      <c r="A28" s="3" t="s">
        <v>567</v>
      </c>
      <c r="B28" s="119">
        <f>SUM(B29)</f>
        <v>0</v>
      </c>
      <c r="C28" s="119">
        <f t="shared" ref="C28:G28" si="2">SUM(C29)</f>
        <v>0</v>
      </c>
      <c r="D28" s="119">
        <f t="shared" si="2"/>
        <v>0</v>
      </c>
      <c r="E28" s="119">
        <f t="shared" si="2"/>
        <v>0</v>
      </c>
      <c r="F28" s="119">
        <f t="shared" si="2"/>
        <v>0</v>
      </c>
      <c r="G28" s="119">
        <f t="shared" si="2"/>
        <v>0</v>
      </c>
    </row>
    <row r="29" spans="1:7" x14ac:dyDescent="0.25">
      <c r="A29" s="58" t="s">
        <v>568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0" spans="1:7" x14ac:dyDescent="0.25">
      <c r="A30" s="45" t="s">
        <v>570</v>
      </c>
      <c r="B30" s="78"/>
      <c r="C30" s="78"/>
      <c r="D30" s="78"/>
      <c r="E30" s="78"/>
      <c r="F30" s="78"/>
      <c r="G30" s="78"/>
    </row>
    <row r="31" spans="1:7" ht="14.45" customHeight="1" x14ac:dyDescent="0.25">
      <c r="A31" s="3" t="s">
        <v>569</v>
      </c>
      <c r="B31" s="119">
        <f>B21+B7+B28</f>
        <v>546000000</v>
      </c>
      <c r="C31" s="119">
        <f t="shared" ref="C31:G31" si="3">C21+C7+C28</f>
        <v>554190000</v>
      </c>
      <c r="D31" s="119">
        <f t="shared" si="3"/>
        <v>556920000</v>
      </c>
      <c r="E31" s="119">
        <f t="shared" si="3"/>
        <v>559650000</v>
      </c>
      <c r="F31" s="119">
        <f t="shared" si="3"/>
        <v>562380000</v>
      </c>
      <c r="G31" s="119">
        <f t="shared" si="3"/>
        <v>565110000</v>
      </c>
    </row>
    <row r="32" spans="1:7" ht="14.45" customHeight="1" x14ac:dyDescent="0.25">
      <c r="A32" s="45"/>
      <c r="B32" s="141"/>
      <c r="C32" s="141"/>
      <c r="D32" s="141"/>
      <c r="E32" s="141"/>
      <c r="F32" s="141"/>
      <c r="G32" s="141"/>
    </row>
    <row r="33" spans="1:7" x14ac:dyDescent="0.25">
      <c r="A33" s="144" t="s">
        <v>291</v>
      </c>
      <c r="B33" s="53"/>
      <c r="C33" s="53"/>
      <c r="D33" s="53"/>
      <c r="E33" s="53"/>
      <c r="F33" s="53"/>
      <c r="G33" s="53"/>
    </row>
    <row r="34" spans="1:7" ht="30" x14ac:dyDescent="0.25">
      <c r="A34" s="142" t="s">
        <v>456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ht="30" x14ac:dyDescent="0.25">
      <c r="A35" s="142" t="s">
        <v>293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 x14ac:dyDescent="0.25">
      <c r="A36" s="144" t="s">
        <v>496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x14ac:dyDescent="0.25">
      <c r="A37" s="54"/>
      <c r="B37" s="54"/>
      <c r="C37" s="54"/>
      <c r="D37" s="54"/>
      <c r="E37" s="54"/>
      <c r="F37" s="54"/>
      <c r="G37" s="54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19 B21:G31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7 B20:G21 B23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Normal="100" workbookViewId="0">
      <selection activeCell="D23" sqref="D23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77" t="s">
        <v>458</v>
      </c>
      <c r="B1" s="169"/>
      <c r="C1" s="169"/>
      <c r="D1" s="169"/>
      <c r="E1" s="169"/>
      <c r="F1" s="169"/>
      <c r="G1" s="170"/>
    </row>
    <row r="2" spans="1:7" x14ac:dyDescent="0.25">
      <c r="A2" s="189" t="str">
        <f>'Formato 1'!A2</f>
        <v>Municipio de Valle de Santiago, Gto.</v>
      </c>
      <c r="B2" s="190"/>
      <c r="C2" s="190"/>
      <c r="D2" s="190"/>
      <c r="E2" s="190"/>
      <c r="F2" s="190"/>
      <c r="G2" s="191"/>
    </row>
    <row r="3" spans="1:7" x14ac:dyDescent="0.25">
      <c r="A3" s="186" t="s">
        <v>459</v>
      </c>
      <c r="B3" s="187"/>
      <c r="C3" s="187"/>
      <c r="D3" s="187"/>
      <c r="E3" s="187"/>
      <c r="F3" s="187"/>
      <c r="G3" s="188"/>
    </row>
    <row r="4" spans="1:7" x14ac:dyDescent="0.25">
      <c r="A4" s="186" t="s">
        <v>2</v>
      </c>
      <c r="B4" s="187"/>
      <c r="C4" s="187"/>
      <c r="D4" s="187"/>
      <c r="E4" s="187"/>
      <c r="F4" s="187"/>
      <c r="G4" s="188"/>
    </row>
    <row r="5" spans="1:7" x14ac:dyDescent="0.25">
      <c r="A5" s="180" t="s">
        <v>441</v>
      </c>
      <c r="B5" s="181"/>
      <c r="C5" s="181"/>
      <c r="D5" s="181"/>
      <c r="E5" s="181"/>
      <c r="F5" s="181"/>
      <c r="G5" s="182"/>
    </row>
    <row r="6" spans="1:7" ht="30" x14ac:dyDescent="0.25">
      <c r="A6" s="139" t="s">
        <v>571</v>
      </c>
      <c r="B6" s="7" t="s">
        <v>572</v>
      </c>
      <c r="C6" s="33" t="s">
        <v>550</v>
      </c>
      <c r="D6" s="33" t="s">
        <v>551</v>
      </c>
      <c r="E6" s="33" t="s">
        <v>552</v>
      </c>
      <c r="F6" s="33" t="s">
        <v>553</v>
      </c>
      <c r="G6" s="33" t="s">
        <v>554</v>
      </c>
    </row>
    <row r="7" spans="1:7" ht="15.75" customHeight="1" x14ac:dyDescent="0.25">
      <c r="A7" s="26" t="s">
        <v>461</v>
      </c>
      <c r="B7" s="119">
        <f t="shared" ref="B7:G7" si="0">SUM(B8:B16)</f>
        <v>323000000</v>
      </c>
      <c r="C7" s="119">
        <f t="shared" si="0"/>
        <v>327845000</v>
      </c>
      <c r="D7" s="119">
        <f t="shared" si="0"/>
        <v>329460000</v>
      </c>
      <c r="E7" s="119">
        <f t="shared" si="0"/>
        <v>331075000</v>
      </c>
      <c r="F7" s="119">
        <f t="shared" si="0"/>
        <v>332690000</v>
      </c>
      <c r="G7" s="119">
        <f t="shared" si="0"/>
        <v>334304999.99999994</v>
      </c>
    </row>
    <row r="8" spans="1:7" x14ac:dyDescent="0.25">
      <c r="A8" s="58" t="s">
        <v>573</v>
      </c>
      <c r="B8" s="161">
        <v>136703147</v>
      </c>
      <c r="C8" s="161">
        <v>138753694.20500001</v>
      </c>
      <c r="D8" s="161">
        <v>139437209.94</v>
      </c>
      <c r="E8" s="161">
        <v>140120725.67500001</v>
      </c>
      <c r="F8" s="161">
        <v>140804241.41</v>
      </c>
      <c r="G8" s="161">
        <v>141487757.14500001</v>
      </c>
    </row>
    <row r="9" spans="1:7" ht="15.75" customHeight="1" x14ac:dyDescent="0.25">
      <c r="A9" s="58" t="s">
        <v>574</v>
      </c>
      <c r="B9" s="161">
        <v>14328000</v>
      </c>
      <c r="C9" s="161">
        <v>14542920</v>
      </c>
      <c r="D9" s="161">
        <v>14614560</v>
      </c>
      <c r="E9" s="161">
        <v>14686200</v>
      </c>
      <c r="F9" s="161">
        <v>14757840</v>
      </c>
      <c r="G9" s="161">
        <v>14829480</v>
      </c>
    </row>
    <row r="10" spans="1:7" x14ac:dyDescent="0.25">
      <c r="A10" s="58" t="s">
        <v>464</v>
      </c>
      <c r="B10" s="161">
        <v>48696028.480000004</v>
      </c>
      <c r="C10" s="161">
        <v>49426468.907200001</v>
      </c>
      <c r="D10" s="161">
        <v>49669949.049600005</v>
      </c>
      <c r="E10" s="161">
        <v>49913429.192000002</v>
      </c>
      <c r="F10" s="161">
        <v>50156909.334400006</v>
      </c>
      <c r="G10" s="161">
        <v>50400389.476800002</v>
      </c>
    </row>
    <row r="11" spans="1:7" x14ac:dyDescent="0.25">
      <c r="A11" s="58" t="s">
        <v>465</v>
      </c>
      <c r="B11" s="161">
        <v>68559661.289999992</v>
      </c>
      <c r="C11" s="161">
        <v>69588056.20934999</v>
      </c>
      <c r="D11" s="161">
        <v>69930854.515799984</v>
      </c>
      <c r="E11" s="161">
        <v>70273652.822249994</v>
      </c>
      <c r="F11" s="161">
        <v>70616451.128699988</v>
      </c>
      <c r="G11" s="161">
        <v>70959249.435149997</v>
      </c>
    </row>
    <row r="12" spans="1:7" x14ac:dyDescent="0.25">
      <c r="A12" s="58" t="s">
        <v>575</v>
      </c>
      <c r="B12" s="161">
        <v>1098000</v>
      </c>
      <c r="C12" s="161">
        <v>1114470</v>
      </c>
      <c r="D12" s="161">
        <v>1119960</v>
      </c>
      <c r="E12" s="161">
        <v>1125450</v>
      </c>
      <c r="F12" s="161">
        <v>1130940</v>
      </c>
      <c r="G12" s="161">
        <v>1136430</v>
      </c>
    </row>
    <row r="13" spans="1:7" x14ac:dyDescent="0.25">
      <c r="A13" s="58" t="s">
        <v>467</v>
      </c>
      <c r="B13" s="161">
        <v>52665163.229999989</v>
      </c>
      <c r="C13" s="161">
        <v>53455140.678449988</v>
      </c>
      <c r="D13" s="161">
        <v>53718466.494599991</v>
      </c>
      <c r="E13" s="161">
        <v>53981792.310749993</v>
      </c>
      <c r="F13" s="161">
        <v>54245118.126899987</v>
      </c>
      <c r="G13" s="161">
        <v>54508443.94304999</v>
      </c>
    </row>
    <row r="14" spans="1:7" x14ac:dyDescent="0.25">
      <c r="A14" s="59" t="s">
        <v>468</v>
      </c>
      <c r="B14" s="163">
        <v>0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</row>
    <row r="15" spans="1:7" x14ac:dyDescent="0.25">
      <c r="A15" s="58" t="s">
        <v>469</v>
      </c>
      <c r="B15" s="161">
        <v>950000</v>
      </c>
      <c r="C15" s="161">
        <v>964250</v>
      </c>
      <c r="D15" s="161">
        <v>969000</v>
      </c>
      <c r="E15" s="161">
        <v>973750</v>
      </c>
      <c r="F15" s="161">
        <v>978500</v>
      </c>
      <c r="G15" s="161">
        <v>983250</v>
      </c>
    </row>
    <row r="16" spans="1:7" x14ac:dyDescent="0.25">
      <c r="A16" s="58" t="s">
        <v>470</v>
      </c>
      <c r="B16" s="163">
        <v>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</row>
    <row r="17" spans="1:7" x14ac:dyDescent="0.25">
      <c r="A17" s="58"/>
      <c r="B17" s="75"/>
      <c r="C17" s="75"/>
      <c r="D17" s="75"/>
      <c r="E17" s="75"/>
      <c r="F17" s="75"/>
      <c r="G17" s="75"/>
    </row>
    <row r="18" spans="1:7" x14ac:dyDescent="0.25">
      <c r="A18" s="3" t="s">
        <v>471</v>
      </c>
      <c r="B18" s="119">
        <f>SUM(B19:B27)</f>
        <v>223000000.00000003</v>
      </c>
      <c r="C18" s="119">
        <f t="shared" ref="C18:G18" si="1">SUM(C19:C27)</f>
        <v>226345000</v>
      </c>
      <c r="D18" s="119">
        <f t="shared" si="1"/>
        <v>227460000</v>
      </c>
      <c r="E18" s="119">
        <f t="shared" si="1"/>
        <v>228575000</v>
      </c>
      <c r="F18" s="119">
        <f t="shared" si="1"/>
        <v>229690000.00000003</v>
      </c>
      <c r="G18" s="119">
        <f t="shared" si="1"/>
        <v>230805000</v>
      </c>
    </row>
    <row r="19" spans="1:7" x14ac:dyDescent="0.25">
      <c r="A19" s="58" t="s">
        <v>573</v>
      </c>
      <c r="B19" s="161">
        <v>75212452.000000045</v>
      </c>
      <c r="C19" s="161">
        <v>76340638.780000046</v>
      </c>
      <c r="D19" s="161">
        <v>76716701.040000051</v>
      </c>
      <c r="E19" s="164">
        <v>77092763.300000042</v>
      </c>
      <c r="F19" s="161">
        <v>77468825.560000047</v>
      </c>
      <c r="G19" s="161">
        <v>77844887.820000052</v>
      </c>
    </row>
    <row r="20" spans="1:7" x14ac:dyDescent="0.25">
      <c r="A20" s="58" t="s">
        <v>574</v>
      </c>
      <c r="B20" s="161">
        <v>40915872.600000001</v>
      </c>
      <c r="C20" s="161">
        <v>41529610.689000003</v>
      </c>
      <c r="D20" s="161">
        <v>41734190.052000001</v>
      </c>
      <c r="E20" s="164">
        <v>41938769.414999999</v>
      </c>
      <c r="F20" s="161">
        <v>42143348.778000005</v>
      </c>
      <c r="G20" s="161">
        <v>42347928.141000003</v>
      </c>
    </row>
    <row r="21" spans="1:7" x14ac:dyDescent="0.25">
      <c r="A21" s="58" t="s">
        <v>464</v>
      </c>
      <c r="B21" s="161">
        <v>9925000</v>
      </c>
      <c r="C21" s="161">
        <v>10073875</v>
      </c>
      <c r="D21" s="161">
        <v>10123500</v>
      </c>
      <c r="E21" s="164">
        <v>10173125</v>
      </c>
      <c r="F21" s="161">
        <v>10222750</v>
      </c>
      <c r="G21" s="161">
        <v>10272375</v>
      </c>
    </row>
    <row r="22" spans="1:7" x14ac:dyDescent="0.25">
      <c r="A22" s="58" t="s">
        <v>465</v>
      </c>
      <c r="B22" s="161">
        <v>9000000</v>
      </c>
      <c r="C22" s="161">
        <v>9135000</v>
      </c>
      <c r="D22" s="161">
        <v>9180000</v>
      </c>
      <c r="E22" s="164">
        <v>9225000</v>
      </c>
      <c r="F22" s="161">
        <v>9270000</v>
      </c>
      <c r="G22" s="161">
        <v>9315000</v>
      </c>
    </row>
    <row r="23" spans="1:7" x14ac:dyDescent="0.25">
      <c r="A23" s="59" t="s">
        <v>575</v>
      </c>
      <c r="B23" s="161">
        <v>420000</v>
      </c>
      <c r="C23" s="161">
        <v>426300</v>
      </c>
      <c r="D23" s="161">
        <v>428400</v>
      </c>
      <c r="E23" s="164">
        <v>430500</v>
      </c>
      <c r="F23" s="161">
        <v>432600</v>
      </c>
      <c r="G23" s="161">
        <v>434700</v>
      </c>
    </row>
    <row r="24" spans="1:7" x14ac:dyDescent="0.25">
      <c r="A24" s="59" t="s">
        <v>467</v>
      </c>
      <c r="B24" s="161">
        <v>85119532.559999958</v>
      </c>
      <c r="C24" s="161">
        <v>86396325.548399955</v>
      </c>
      <c r="D24" s="161">
        <v>86821923.211199954</v>
      </c>
      <c r="E24" s="164">
        <v>87247520.873999953</v>
      </c>
      <c r="F24" s="161">
        <v>87673118.536799952</v>
      </c>
      <c r="G24" s="161">
        <v>88098716.199599952</v>
      </c>
    </row>
    <row r="25" spans="1:7" x14ac:dyDescent="0.25">
      <c r="A25" s="59" t="s">
        <v>468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1">
        <v>0</v>
      </c>
    </row>
    <row r="26" spans="1:7" x14ac:dyDescent="0.25">
      <c r="A26" s="59" t="s">
        <v>472</v>
      </c>
      <c r="B26" s="163">
        <v>0</v>
      </c>
      <c r="C26" s="163">
        <v>0</v>
      </c>
      <c r="D26" s="163">
        <v>0</v>
      </c>
      <c r="E26" s="163">
        <v>0</v>
      </c>
      <c r="F26" s="163">
        <v>0</v>
      </c>
      <c r="G26" s="161">
        <v>0</v>
      </c>
    </row>
    <row r="27" spans="1:7" x14ac:dyDescent="0.25">
      <c r="A27" s="59" t="s">
        <v>470</v>
      </c>
      <c r="B27" s="161">
        <v>2407142.84</v>
      </c>
      <c r="C27" s="161">
        <v>2443249.9825999998</v>
      </c>
      <c r="D27" s="161">
        <v>2455285.6968</v>
      </c>
      <c r="E27" s="164">
        <v>2467321.4109999998</v>
      </c>
      <c r="F27" s="161">
        <v>2479357.1251999997</v>
      </c>
      <c r="G27" s="161">
        <v>2491392.8393999999</v>
      </c>
    </row>
    <row r="28" spans="1:7" x14ac:dyDescent="0.25">
      <c r="A28" s="45" t="s">
        <v>570</v>
      </c>
      <c r="B28" s="78"/>
      <c r="C28" s="78"/>
      <c r="D28" s="78"/>
      <c r="E28" s="78"/>
      <c r="F28" s="78"/>
      <c r="G28" s="78"/>
    </row>
    <row r="29" spans="1:7" ht="14.45" customHeight="1" x14ac:dyDescent="0.25">
      <c r="A29" s="3" t="s">
        <v>473</v>
      </c>
      <c r="B29" s="119">
        <f>B18+B7</f>
        <v>546000000</v>
      </c>
      <c r="C29" s="119">
        <f t="shared" ref="C29:G29" si="2">C18+C7</f>
        <v>554190000</v>
      </c>
      <c r="D29" s="119">
        <f t="shared" si="2"/>
        <v>556920000</v>
      </c>
      <c r="E29" s="119">
        <f t="shared" si="2"/>
        <v>559650000</v>
      </c>
      <c r="F29" s="119">
        <f t="shared" si="2"/>
        <v>562380000</v>
      </c>
      <c r="G29" s="119">
        <f t="shared" si="2"/>
        <v>565110000</v>
      </c>
    </row>
    <row r="30" spans="1:7" x14ac:dyDescent="0.25">
      <c r="A30" s="54"/>
      <c r="B30" s="54"/>
      <c r="C30" s="54"/>
      <c r="D30" s="54"/>
      <c r="E30" s="54"/>
      <c r="F30" s="54"/>
      <c r="G30" s="54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16 B18:G18 B28:G29 B19:D27 E25:F26 F27 F19:F24 G19:G27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7 B28:G28 B18:G18 B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9"/>
  <sheetViews>
    <sheetView showGridLines="0" topLeftCell="B7" zoomScale="120" zoomScaleNormal="120" workbookViewId="0">
      <selection activeCell="E28" sqref="E28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77" t="s">
        <v>474</v>
      </c>
      <c r="B1" s="169"/>
      <c r="C1" s="169"/>
      <c r="D1" s="169"/>
      <c r="E1" s="169"/>
      <c r="F1" s="169"/>
      <c r="G1" s="170"/>
    </row>
    <row r="2" spans="1:7" x14ac:dyDescent="0.25">
      <c r="A2" s="189" t="str">
        <f>'Formato 1'!A2</f>
        <v>Municipio de Valle de Santiago, Gto.</v>
      </c>
      <c r="B2" s="190"/>
      <c r="C2" s="190"/>
      <c r="D2" s="190"/>
      <c r="E2" s="190"/>
      <c r="F2" s="190"/>
      <c r="G2" s="191"/>
    </row>
    <row r="3" spans="1:7" x14ac:dyDescent="0.25">
      <c r="A3" s="186" t="s">
        <v>475</v>
      </c>
      <c r="B3" s="187"/>
      <c r="C3" s="187"/>
      <c r="D3" s="187"/>
      <c r="E3" s="187"/>
      <c r="F3" s="187"/>
      <c r="G3" s="188"/>
    </row>
    <row r="4" spans="1:7" x14ac:dyDescent="0.25">
      <c r="A4" s="186" t="s">
        <v>2</v>
      </c>
      <c r="B4" s="187"/>
      <c r="C4" s="187"/>
      <c r="D4" s="187"/>
      <c r="E4" s="187"/>
      <c r="F4" s="187"/>
      <c r="G4" s="188"/>
    </row>
    <row r="5" spans="1:7" ht="30" x14ac:dyDescent="0.25">
      <c r="A5" s="139" t="s">
        <v>442</v>
      </c>
      <c r="B5" s="7" t="s">
        <v>576</v>
      </c>
      <c r="C5" s="33" t="s">
        <v>577</v>
      </c>
      <c r="D5" s="33" t="s">
        <v>578</v>
      </c>
      <c r="E5" s="33" t="s">
        <v>579</v>
      </c>
      <c r="F5" s="33" t="s">
        <v>580</v>
      </c>
      <c r="G5" s="33" t="s">
        <v>581</v>
      </c>
    </row>
    <row r="6" spans="1:7" ht="15.75" customHeight="1" x14ac:dyDescent="0.25">
      <c r="A6" s="26" t="s">
        <v>444</v>
      </c>
      <c r="B6" s="119">
        <f>SUM(B7:B18)</f>
        <v>211540540.30999997</v>
      </c>
      <c r="C6" s="119">
        <f t="shared" ref="C6:G6" si="0">SUM(C7:C18)</f>
        <v>220889540.41999999</v>
      </c>
      <c r="D6" s="119">
        <f t="shared" si="0"/>
        <v>226485417.31999999</v>
      </c>
      <c r="E6" s="119">
        <f t="shared" si="0"/>
        <v>265801236.27000001</v>
      </c>
      <c r="F6" s="119">
        <f t="shared" si="0"/>
        <v>347974853.75</v>
      </c>
      <c r="G6" s="119">
        <f t="shared" si="0"/>
        <v>323000000</v>
      </c>
    </row>
    <row r="7" spans="1:7" x14ac:dyDescent="0.25">
      <c r="A7" s="58" t="s">
        <v>556</v>
      </c>
      <c r="B7" s="205">
        <v>18726958.239999998</v>
      </c>
      <c r="C7" s="206">
        <v>21373691.57</v>
      </c>
      <c r="D7" s="207">
        <v>22244998.789999999</v>
      </c>
      <c r="E7" s="161">
        <v>23711347.370000001</v>
      </c>
      <c r="F7" s="160">
        <v>26437318.280000001</v>
      </c>
      <c r="G7" s="160">
        <v>27725000</v>
      </c>
    </row>
    <row r="8" spans="1:7" ht="15.75" customHeight="1" x14ac:dyDescent="0.25">
      <c r="A8" s="58" t="s">
        <v>557</v>
      </c>
      <c r="B8" s="205">
        <v>0</v>
      </c>
      <c r="C8" s="206">
        <v>0</v>
      </c>
      <c r="D8" s="207">
        <v>0</v>
      </c>
      <c r="E8" s="208">
        <v>0</v>
      </c>
      <c r="F8" s="162">
        <v>0</v>
      </c>
      <c r="G8" s="162">
        <v>0</v>
      </c>
    </row>
    <row r="9" spans="1:7" x14ac:dyDescent="0.25">
      <c r="A9" s="58" t="s">
        <v>479</v>
      </c>
      <c r="B9" s="205">
        <v>1569712.75</v>
      </c>
      <c r="C9" s="206">
        <v>7014161.5099999998</v>
      </c>
      <c r="D9" s="207">
        <v>8235675.3600000003</v>
      </c>
      <c r="E9" s="161">
        <v>9993849.6300000008</v>
      </c>
      <c r="F9" s="160">
        <v>2179344</v>
      </c>
      <c r="G9" s="160">
        <v>2000000</v>
      </c>
    </row>
    <row r="10" spans="1:7" x14ac:dyDescent="0.25">
      <c r="A10" s="58" t="s">
        <v>480</v>
      </c>
      <c r="B10" s="205">
        <v>24094063.550000001</v>
      </c>
      <c r="C10" s="206">
        <v>25379899.210000001</v>
      </c>
      <c r="D10" s="207">
        <v>27878344.449999999</v>
      </c>
      <c r="E10" s="161">
        <v>28267818.010000002</v>
      </c>
      <c r="F10" s="160">
        <v>29264334.449999999</v>
      </c>
      <c r="G10" s="160">
        <v>32969000</v>
      </c>
    </row>
    <row r="11" spans="1:7" x14ac:dyDescent="0.25">
      <c r="A11" s="58" t="s">
        <v>558</v>
      </c>
      <c r="B11" s="205">
        <v>4584706.93</v>
      </c>
      <c r="C11" s="206">
        <v>3597372</v>
      </c>
      <c r="D11" s="207">
        <v>2648102.42</v>
      </c>
      <c r="E11" s="161">
        <v>4774008.37</v>
      </c>
      <c r="F11" s="160">
        <v>8288372.3499999996</v>
      </c>
      <c r="G11" s="160">
        <v>4384000</v>
      </c>
    </row>
    <row r="12" spans="1:7" x14ac:dyDescent="0.25">
      <c r="A12" s="58" t="s">
        <v>559</v>
      </c>
      <c r="B12" s="205">
        <v>2322233.85</v>
      </c>
      <c r="C12" s="206">
        <v>2073205.72</v>
      </c>
      <c r="D12" s="207">
        <v>2064982.01</v>
      </c>
      <c r="E12" s="161">
        <v>2000513.82</v>
      </c>
      <c r="F12" s="160">
        <v>2509882.0499999998</v>
      </c>
      <c r="G12" s="160">
        <v>2922000</v>
      </c>
    </row>
    <row r="13" spans="1:7" x14ac:dyDescent="0.25">
      <c r="A13" s="59" t="s">
        <v>483</v>
      </c>
      <c r="B13" s="205">
        <v>0</v>
      </c>
      <c r="C13" s="206">
        <v>0</v>
      </c>
      <c r="D13" s="207">
        <v>0</v>
      </c>
      <c r="E13" s="208">
        <v>0</v>
      </c>
      <c r="F13" s="162">
        <v>0</v>
      </c>
      <c r="G13" s="162">
        <v>0</v>
      </c>
    </row>
    <row r="14" spans="1:7" x14ac:dyDescent="0.25">
      <c r="A14" s="58" t="s">
        <v>484</v>
      </c>
      <c r="B14" s="161">
        <v>157700128.42999998</v>
      </c>
      <c r="C14" s="206">
        <v>159151472.81</v>
      </c>
      <c r="D14" s="209">
        <v>160207366.40000001</v>
      </c>
      <c r="E14" s="161">
        <v>193074365.47999999</v>
      </c>
      <c r="F14" s="160">
        <v>208231701.60999995</v>
      </c>
      <c r="G14" s="160">
        <v>208500000</v>
      </c>
    </row>
    <row r="15" spans="1:7" x14ac:dyDescent="0.25">
      <c r="A15" s="58" t="s">
        <v>560</v>
      </c>
      <c r="B15" s="161">
        <v>2542736.56</v>
      </c>
      <c r="C15" s="210">
        <v>2299737.6</v>
      </c>
      <c r="D15" s="209">
        <v>3205947.8899999997</v>
      </c>
      <c r="E15" s="161">
        <v>3979333.59</v>
      </c>
      <c r="F15" s="160">
        <v>4564213.47</v>
      </c>
      <c r="G15" s="160">
        <v>4000000</v>
      </c>
    </row>
    <row r="16" spans="1:7" x14ac:dyDescent="0.25">
      <c r="A16" s="58" t="s">
        <v>486</v>
      </c>
      <c r="B16" s="205">
        <v>0</v>
      </c>
      <c r="C16" s="206">
        <v>0</v>
      </c>
      <c r="D16" s="211">
        <v>0</v>
      </c>
      <c r="E16" s="212">
        <v>0</v>
      </c>
      <c r="F16" s="160">
        <v>66499687.540000007</v>
      </c>
      <c r="G16" s="162">
        <v>0</v>
      </c>
    </row>
    <row r="17" spans="1:7" x14ac:dyDescent="0.25">
      <c r="A17" s="58" t="s">
        <v>561</v>
      </c>
      <c r="B17" s="205">
        <v>0</v>
      </c>
      <c r="C17" s="206">
        <v>0</v>
      </c>
      <c r="D17" s="211">
        <v>0</v>
      </c>
      <c r="E17" s="212">
        <v>0</v>
      </c>
      <c r="F17" s="162">
        <v>0</v>
      </c>
      <c r="G17" s="160">
        <v>40500000</v>
      </c>
    </row>
    <row r="18" spans="1:7" x14ac:dyDescent="0.25">
      <c r="A18" s="92" t="s">
        <v>562</v>
      </c>
      <c r="B18" s="205">
        <v>0</v>
      </c>
      <c r="C18" s="206">
        <v>0</v>
      </c>
      <c r="D18" s="211">
        <v>0</v>
      </c>
      <c r="E18" s="212">
        <v>0</v>
      </c>
      <c r="F18" s="162">
        <v>0</v>
      </c>
      <c r="G18" s="162">
        <v>0</v>
      </c>
    </row>
    <row r="19" spans="1:7" x14ac:dyDescent="0.25">
      <c r="A19" s="58"/>
      <c r="B19" s="75"/>
      <c r="C19" s="75"/>
      <c r="D19" s="75"/>
      <c r="E19" s="75"/>
      <c r="F19" s="75"/>
      <c r="G19" s="75"/>
    </row>
    <row r="20" spans="1:7" x14ac:dyDescent="0.25">
      <c r="A20" s="3" t="s">
        <v>450</v>
      </c>
      <c r="B20" s="119">
        <f>SUM(B21:B25)</f>
        <v>203373210.88</v>
      </c>
      <c r="C20" s="119">
        <f t="shared" ref="C20:G20" si="1">SUM(C21:C25)</f>
        <v>257342398.03</v>
      </c>
      <c r="D20" s="119">
        <f t="shared" si="1"/>
        <v>255392037.89000002</v>
      </c>
      <c r="E20" s="119">
        <f t="shared" si="1"/>
        <v>217064012.39999998</v>
      </c>
      <c r="F20" s="119">
        <f t="shared" si="1"/>
        <v>330913963.88</v>
      </c>
      <c r="G20" s="119">
        <f t="shared" si="1"/>
        <v>223000000</v>
      </c>
    </row>
    <row r="21" spans="1:7" x14ac:dyDescent="0.25">
      <c r="A21" s="58" t="s">
        <v>564</v>
      </c>
      <c r="B21" s="161">
        <v>177540275</v>
      </c>
      <c r="C21" s="161">
        <v>182515767</v>
      </c>
      <c r="D21" s="213">
        <v>179903363</v>
      </c>
      <c r="E21" s="161">
        <v>193096203.25999999</v>
      </c>
      <c r="F21" s="161">
        <v>225908262.88999999</v>
      </c>
      <c r="G21" s="76">
        <v>223000000</v>
      </c>
    </row>
    <row r="22" spans="1:7" x14ac:dyDescent="0.25">
      <c r="A22" s="58" t="s">
        <v>565</v>
      </c>
      <c r="B22" s="161">
        <v>22019145.240000002</v>
      </c>
      <c r="C22" s="161">
        <v>72368205.620000005</v>
      </c>
      <c r="D22" s="161">
        <v>73975704.790000007</v>
      </c>
      <c r="E22" s="161">
        <v>23967809.140000001</v>
      </c>
      <c r="F22" s="47">
        <v>105005700.98999999</v>
      </c>
      <c r="G22" s="76">
        <v>0</v>
      </c>
    </row>
    <row r="23" spans="1:7" x14ac:dyDescent="0.25">
      <c r="A23" s="58" t="s">
        <v>491</v>
      </c>
      <c r="B23" s="208">
        <v>0</v>
      </c>
      <c r="C23" s="47">
        <v>0</v>
      </c>
      <c r="D23" s="208">
        <v>0</v>
      </c>
      <c r="E23" s="212">
        <v>0</v>
      </c>
      <c r="F23" s="47">
        <v>0</v>
      </c>
      <c r="G23" s="76">
        <v>0</v>
      </c>
    </row>
    <row r="24" spans="1:7" ht="30" x14ac:dyDescent="0.25">
      <c r="A24" s="59" t="s">
        <v>492</v>
      </c>
      <c r="B24" s="208">
        <v>0</v>
      </c>
      <c r="C24" s="206">
        <v>0</v>
      </c>
      <c r="D24" s="208">
        <v>0</v>
      </c>
      <c r="E24" s="212">
        <v>0</v>
      </c>
      <c r="F24" s="47">
        <v>0</v>
      </c>
      <c r="G24" s="76">
        <v>0</v>
      </c>
    </row>
    <row r="25" spans="1:7" x14ac:dyDescent="0.25">
      <c r="A25" s="59" t="s">
        <v>566</v>
      </c>
      <c r="B25" s="161">
        <v>3813790.6399999997</v>
      </c>
      <c r="C25" s="161">
        <v>2458425.41</v>
      </c>
      <c r="D25" s="161">
        <v>1512970.0999999999</v>
      </c>
      <c r="E25" s="212">
        <v>0</v>
      </c>
      <c r="F25" s="47">
        <v>0</v>
      </c>
      <c r="G25" s="76">
        <v>0</v>
      </c>
    </row>
    <row r="26" spans="1:7" x14ac:dyDescent="0.25">
      <c r="A26" s="77"/>
      <c r="B26" s="76"/>
      <c r="C26" s="76"/>
      <c r="D26" s="76"/>
      <c r="E26" s="76"/>
      <c r="F26" s="76"/>
      <c r="G26" s="76"/>
    </row>
    <row r="27" spans="1:7" x14ac:dyDescent="0.25">
      <c r="A27" s="3" t="s">
        <v>454</v>
      </c>
      <c r="B27" s="119">
        <f>SUM(B28)</f>
        <v>0</v>
      </c>
      <c r="C27" s="119">
        <f t="shared" ref="C27:G27" si="2">SUM(C28)</f>
        <v>0</v>
      </c>
      <c r="D27" s="119">
        <f t="shared" si="2"/>
        <v>48284541.609999999</v>
      </c>
      <c r="E27" s="119">
        <f t="shared" si="2"/>
        <v>49539731.479999997</v>
      </c>
      <c r="F27" s="119">
        <f t="shared" si="2"/>
        <v>0</v>
      </c>
      <c r="G27" s="119">
        <f t="shared" si="2"/>
        <v>0</v>
      </c>
    </row>
    <row r="28" spans="1:7" x14ac:dyDescent="0.25">
      <c r="A28" s="58" t="s">
        <v>289</v>
      </c>
      <c r="B28" s="76">
        <v>0</v>
      </c>
      <c r="C28" s="76">
        <v>0</v>
      </c>
      <c r="D28" s="161">
        <v>48284541.609999999</v>
      </c>
      <c r="E28" s="161">
        <v>49539731.479999997</v>
      </c>
      <c r="F28" s="76">
        <v>0</v>
      </c>
      <c r="G28" s="76">
        <v>0</v>
      </c>
    </row>
    <row r="29" spans="1:7" x14ac:dyDescent="0.25">
      <c r="A29" s="45"/>
      <c r="B29" s="78"/>
      <c r="C29" s="78"/>
      <c r="D29" s="78"/>
      <c r="E29" s="78"/>
      <c r="F29" s="78"/>
      <c r="G29" s="78"/>
    </row>
    <row r="30" spans="1:7" ht="14.45" customHeight="1" x14ac:dyDescent="0.25">
      <c r="A30" s="3" t="s">
        <v>494</v>
      </c>
      <c r="B30" s="119">
        <f>B20+B6+B27</f>
        <v>414913751.18999994</v>
      </c>
      <c r="C30" s="119">
        <f t="shared" ref="C30:G30" si="3">C20+C6+C27</f>
        <v>478231938.44999999</v>
      </c>
      <c r="D30" s="119">
        <f t="shared" si="3"/>
        <v>530161996.82000005</v>
      </c>
      <c r="E30" s="119">
        <f t="shared" si="3"/>
        <v>532404980.14999998</v>
      </c>
      <c r="F30" s="119">
        <f t="shared" si="3"/>
        <v>678888817.63</v>
      </c>
      <c r="G30" s="119">
        <f t="shared" si="3"/>
        <v>546000000</v>
      </c>
    </row>
    <row r="31" spans="1:7" ht="14.45" customHeight="1" x14ac:dyDescent="0.25">
      <c r="A31" s="45"/>
      <c r="B31" s="141"/>
      <c r="C31" s="141"/>
      <c r="D31" s="141"/>
      <c r="E31" s="141"/>
      <c r="F31" s="141"/>
      <c r="G31" s="141"/>
    </row>
    <row r="32" spans="1:7" x14ac:dyDescent="0.25">
      <c r="A32" s="144" t="s">
        <v>291</v>
      </c>
      <c r="B32" s="53"/>
      <c r="C32" s="53"/>
      <c r="D32" s="53"/>
      <c r="E32" s="53"/>
      <c r="F32" s="53"/>
      <c r="G32" s="53"/>
    </row>
    <row r="33" spans="1:7" ht="30" x14ac:dyDescent="0.25">
      <c r="A33" s="142" t="s">
        <v>456</v>
      </c>
      <c r="B33" s="91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</row>
    <row r="34" spans="1:7" ht="30" x14ac:dyDescent="0.25">
      <c r="A34" s="142" t="s">
        <v>293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x14ac:dyDescent="0.25">
      <c r="A35" s="53" t="s">
        <v>496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 x14ac:dyDescent="0.25">
      <c r="A36" s="54"/>
      <c r="B36" s="54"/>
      <c r="C36" s="54"/>
      <c r="D36" s="54"/>
      <c r="E36" s="54"/>
      <c r="F36" s="54"/>
      <c r="G36" s="54"/>
    </row>
    <row r="38" spans="1:7" x14ac:dyDescent="0.25">
      <c r="A38" t="s">
        <v>584</v>
      </c>
    </row>
    <row r="39" spans="1:7" x14ac:dyDescent="0.25">
      <c r="A39" t="s">
        <v>585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D7:G18 B7:B18 C14:C18 C7:C12 B20:G30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6 B19:G20 B26:G27 G22:G25 B29:G30 B28:C28 F28:G2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showGridLines="0" zoomScaleNormal="100" workbookViewId="0">
      <selection activeCell="D19" sqref="D19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77" t="s">
        <v>499</v>
      </c>
      <c r="B1" s="169"/>
      <c r="C1" s="169"/>
      <c r="D1" s="169"/>
      <c r="E1" s="169"/>
      <c r="F1" s="169"/>
      <c r="G1" s="170"/>
    </row>
    <row r="2" spans="1:7" x14ac:dyDescent="0.25">
      <c r="A2" s="189" t="str">
        <f>'Formato 1'!A2</f>
        <v>Municipio de Valle de Santiago, Gto.</v>
      </c>
      <c r="B2" s="190"/>
      <c r="C2" s="190"/>
      <c r="D2" s="190"/>
      <c r="E2" s="190"/>
      <c r="F2" s="190"/>
      <c r="G2" s="191"/>
    </row>
    <row r="3" spans="1:7" x14ac:dyDescent="0.25">
      <c r="A3" s="186" t="s">
        <v>500</v>
      </c>
      <c r="B3" s="187"/>
      <c r="C3" s="187"/>
      <c r="D3" s="187"/>
      <c r="E3" s="187"/>
      <c r="F3" s="187"/>
      <c r="G3" s="188"/>
    </row>
    <row r="4" spans="1:7" x14ac:dyDescent="0.25">
      <c r="A4" s="186" t="s">
        <v>2</v>
      </c>
      <c r="B4" s="187"/>
      <c r="C4" s="187"/>
      <c r="D4" s="187"/>
      <c r="E4" s="187"/>
      <c r="F4" s="187"/>
      <c r="G4" s="188"/>
    </row>
    <row r="5" spans="1:7" ht="30" x14ac:dyDescent="0.25">
      <c r="A5" s="139" t="s">
        <v>442</v>
      </c>
      <c r="B5" s="7" t="s">
        <v>576</v>
      </c>
      <c r="C5" s="33" t="s">
        <v>577</v>
      </c>
      <c r="D5" s="33" t="s">
        <v>578</v>
      </c>
      <c r="E5" s="33" t="s">
        <v>579</v>
      </c>
      <c r="F5" s="33" t="s">
        <v>580</v>
      </c>
      <c r="G5" s="33" t="s">
        <v>581</v>
      </c>
    </row>
    <row r="6" spans="1:7" ht="15.75" customHeight="1" x14ac:dyDescent="0.25">
      <c r="A6" s="26" t="s">
        <v>461</v>
      </c>
      <c r="B6" s="119">
        <f t="shared" ref="B6:G6" si="0">SUM(B7:B15)</f>
        <v>209978835.21999997</v>
      </c>
      <c r="C6" s="119">
        <f t="shared" si="0"/>
        <v>239780577.92999998</v>
      </c>
      <c r="D6" s="119">
        <f t="shared" si="0"/>
        <v>224497451.34999999</v>
      </c>
      <c r="E6" s="119">
        <f t="shared" si="0"/>
        <v>238872377.23999998</v>
      </c>
      <c r="F6" s="119">
        <f t="shared" si="0"/>
        <v>277794940.38999999</v>
      </c>
      <c r="G6" s="119">
        <f t="shared" si="0"/>
        <v>323000000</v>
      </c>
    </row>
    <row r="7" spans="1:7" x14ac:dyDescent="0.25">
      <c r="A7" s="58" t="s">
        <v>573</v>
      </c>
      <c r="B7" s="161">
        <v>95735035.409999996</v>
      </c>
      <c r="C7" s="161">
        <v>100364496.08999999</v>
      </c>
      <c r="D7" s="161">
        <v>104631610.89999998</v>
      </c>
      <c r="E7" s="161">
        <v>105266634.54999998</v>
      </c>
      <c r="F7" s="161">
        <v>111902541.61</v>
      </c>
      <c r="G7" s="161">
        <v>136703147</v>
      </c>
    </row>
    <row r="8" spans="1:7" ht="15.75" customHeight="1" x14ac:dyDescent="0.25">
      <c r="A8" s="58" t="s">
        <v>574</v>
      </c>
      <c r="B8" s="161">
        <v>9149186.7200000007</v>
      </c>
      <c r="C8" s="161">
        <v>13872524.200000001</v>
      </c>
      <c r="D8" s="161">
        <v>14673413.150000002</v>
      </c>
      <c r="E8" s="161">
        <v>14822226.630000001</v>
      </c>
      <c r="F8" s="161">
        <v>15434495.829999998</v>
      </c>
      <c r="G8" s="161">
        <v>14328000</v>
      </c>
    </row>
    <row r="9" spans="1:7" x14ac:dyDescent="0.25">
      <c r="A9" s="58" t="s">
        <v>464</v>
      </c>
      <c r="B9" s="161">
        <v>39337743.100000001</v>
      </c>
      <c r="C9" s="161">
        <v>36651769.5</v>
      </c>
      <c r="D9" s="161">
        <v>32634057.399999999</v>
      </c>
      <c r="E9" s="161">
        <v>43983099.460000001</v>
      </c>
      <c r="F9" s="161">
        <v>46354152.370000005</v>
      </c>
      <c r="G9" s="161">
        <v>48696028.480000004</v>
      </c>
    </row>
    <row r="10" spans="1:7" x14ac:dyDescent="0.25">
      <c r="A10" s="58" t="s">
        <v>465</v>
      </c>
      <c r="B10" s="161">
        <v>36755291.969999999</v>
      </c>
      <c r="C10" s="161">
        <v>54729940</v>
      </c>
      <c r="D10" s="161">
        <v>57598773.269999996</v>
      </c>
      <c r="E10" s="161">
        <v>51155548.369999997</v>
      </c>
      <c r="F10" s="161">
        <v>71343708.310000002</v>
      </c>
      <c r="G10" s="161">
        <v>68559661.289999992</v>
      </c>
    </row>
    <row r="11" spans="1:7" x14ac:dyDescent="0.25">
      <c r="A11" s="58" t="s">
        <v>575</v>
      </c>
      <c r="B11" s="161">
        <v>1572854.13</v>
      </c>
      <c r="C11" s="161">
        <v>1930965.4200000002</v>
      </c>
      <c r="D11" s="161">
        <v>1045113.09</v>
      </c>
      <c r="E11" s="161">
        <v>543048.1</v>
      </c>
      <c r="F11" s="161">
        <v>23326659.68</v>
      </c>
      <c r="G11" s="161">
        <v>1098000</v>
      </c>
    </row>
    <row r="12" spans="1:7" x14ac:dyDescent="0.25">
      <c r="A12" s="58" t="s">
        <v>467</v>
      </c>
      <c r="B12" s="161">
        <v>27019496.129999999</v>
      </c>
      <c r="C12" s="161">
        <v>26144271.98</v>
      </c>
      <c r="D12" s="161">
        <v>13491418.460000001</v>
      </c>
      <c r="E12" s="161">
        <v>20851565.219999999</v>
      </c>
      <c r="F12" s="161">
        <v>8823382.5899999999</v>
      </c>
      <c r="G12" s="161">
        <v>52665163.229999989</v>
      </c>
    </row>
    <row r="13" spans="1:7" x14ac:dyDescent="0.25">
      <c r="A13" s="59" t="s">
        <v>468</v>
      </c>
      <c r="B13" s="214">
        <v>0</v>
      </c>
      <c r="C13" s="214">
        <v>0</v>
      </c>
      <c r="D13" s="208">
        <v>0</v>
      </c>
      <c r="E13" s="208">
        <v>0</v>
      </c>
      <c r="F13" s="208">
        <v>0</v>
      </c>
      <c r="G13" s="163">
        <v>0</v>
      </c>
    </row>
    <row r="14" spans="1:7" x14ac:dyDescent="0.25">
      <c r="A14" s="58" t="s">
        <v>469</v>
      </c>
      <c r="B14" s="161">
        <v>409227.76</v>
      </c>
      <c r="C14" s="161">
        <v>6086610.7400000002</v>
      </c>
      <c r="D14" s="161">
        <v>423065.08</v>
      </c>
      <c r="E14" s="210">
        <v>2250254.91</v>
      </c>
      <c r="F14" s="161">
        <v>610000</v>
      </c>
      <c r="G14" s="161">
        <v>950000</v>
      </c>
    </row>
    <row r="15" spans="1:7" x14ac:dyDescent="0.25">
      <c r="A15" s="58" t="s">
        <v>470</v>
      </c>
      <c r="B15" s="208">
        <v>0</v>
      </c>
      <c r="C15" s="208">
        <v>0</v>
      </c>
      <c r="D15" s="208">
        <v>0</v>
      </c>
      <c r="E15" s="208">
        <v>0</v>
      </c>
      <c r="F15" s="208">
        <v>0</v>
      </c>
      <c r="G15" s="163">
        <v>0</v>
      </c>
    </row>
    <row r="16" spans="1:7" x14ac:dyDescent="0.25">
      <c r="A16" s="58"/>
      <c r="B16" s="75"/>
      <c r="C16" s="75"/>
      <c r="D16" s="75"/>
      <c r="E16" s="75"/>
      <c r="F16" s="75"/>
      <c r="G16" s="75"/>
    </row>
    <row r="17" spans="1:7" x14ac:dyDescent="0.25">
      <c r="A17" s="3" t="s">
        <v>471</v>
      </c>
      <c r="B17" s="119">
        <f>SUM(B18:B26)</f>
        <v>174832739.87</v>
      </c>
      <c r="C17" s="119">
        <f t="shared" ref="C17:G17" si="1">SUM(C18:C26)</f>
        <v>300625786.51999998</v>
      </c>
      <c r="D17" s="119">
        <f t="shared" si="1"/>
        <v>266707295.89000002</v>
      </c>
      <c r="E17" s="119">
        <f t="shared" si="1"/>
        <v>249227319.51999998</v>
      </c>
      <c r="F17" s="119">
        <f t="shared" si="1"/>
        <v>208927817.70999998</v>
      </c>
      <c r="G17" s="119">
        <f t="shared" si="1"/>
        <v>223000000.00000003</v>
      </c>
    </row>
    <row r="18" spans="1:7" x14ac:dyDescent="0.25">
      <c r="A18" s="58" t="s">
        <v>573</v>
      </c>
      <c r="B18" s="161">
        <v>50238190.289999999</v>
      </c>
      <c r="C18" s="161">
        <v>54572965.469999999</v>
      </c>
      <c r="D18" s="161">
        <v>53594045.400000006</v>
      </c>
      <c r="E18" s="161">
        <v>57386313.299999997</v>
      </c>
      <c r="F18" s="161">
        <v>57556538.650000006</v>
      </c>
      <c r="G18" s="161">
        <v>75212452.000000045</v>
      </c>
    </row>
    <row r="19" spans="1:7" x14ac:dyDescent="0.25">
      <c r="A19" s="58" t="s">
        <v>574</v>
      </c>
      <c r="B19" s="161">
        <v>29098279.949999999</v>
      </c>
      <c r="C19" s="161">
        <v>21051509.41</v>
      </c>
      <c r="D19" s="161">
        <v>20200913.41</v>
      </c>
      <c r="E19" s="161">
        <v>45666053.920000002</v>
      </c>
      <c r="F19" s="161">
        <v>52902118.339999996</v>
      </c>
      <c r="G19" s="161">
        <v>40915872.600000001</v>
      </c>
    </row>
    <row r="20" spans="1:7" x14ac:dyDescent="0.25">
      <c r="A20" s="58" t="s">
        <v>464</v>
      </c>
      <c r="B20" s="161">
        <v>19063119.259999998</v>
      </c>
      <c r="C20" s="161">
        <v>28963001.25</v>
      </c>
      <c r="D20" s="161">
        <v>22538469.160000004</v>
      </c>
      <c r="E20" s="161">
        <v>13717234.449999999</v>
      </c>
      <c r="F20" s="161">
        <v>11648668.850000001</v>
      </c>
      <c r="G20" s="161">
        <v>9925000</v>
      </c>
    </row>
    <row r="21" spans="1:7" x14ac:dyDescent="0.25">
      <c r="A21" s="58" t="s">
        <v>465</v>
      </c>
      <c r="B21" s="161">
        <v>4770591.9700000007</v>
      </c>
      <c r="C21" s="161">
        <v>16333045.84</v>
      </c>
      <c r="D21" s="161">
        <v>15793683.940000001</v>
      </c>
      <c r="E21" s="161">
        <v>15246317</v>
      </c>
      <c r="F21" s="161">
        <v>22062743.009999998</v>
      </c>
      <c r="G21" s="161">
        <v>9000000</v>
      </c>
    </row>
    <row r="22" spans="1:7" x14ac:dyDescent="0.25">
      <c r="A22" s="59" t="s">
        <v>575</v>
      </c>
      <c r="B22" s="161">
        <v>6819660.1599999992</v>
      </c>
      <c r="C22" s="161">
        <v>4131690.7799999993</v>
      </c>
      <c r="D22" s="161">
        <v>4738920.7299999995</v>
      </c>
      <c r="E22" s="161">
        <v>1841432.46</v>
      </c>
      <c r="F22" s="161">
        <v>8355201.2599999998</v>
      </c>
      <c r="G22" s="161">
        <v>420000</v>
      </c>
    </row>
    <row r="23" spans="1:7" x14ac:dyDescent="0.25">
      <c r="A23" s="59" t="s">
        <v>467</v>
      </c>
      <c r="B23" s="161">
        <v>60464210.670000002</v>
      </c>
      <c r="C23" s="161">
        <v>172608611.50999999</v>
      </c>
      <c r="D23" s="161">
        <v>147614883.84999999</v>
      </c>
      <c r="E23" s="161">
        <v>111850732.59999999</v>
      </c>
      <c r="F23" s="161">
        <v>48503807.990000002</v>
      </c>
      <c r="G23" s="161">
        <v>85119532.559999958</v>
      </c>
    </row>
    <row r="24" spans="1:7" x14ac:dyDescent="0.25">
      <c r="A24" s="59" t="s">
        <v>468</v>
      </c>
      <c r="B24" s="208">
        <v>0</v>
      </c>
      <c r="C24" s="208">
        <v>0</v>
      </c>
      <c r="D24" s="208">
        <v>0</v>
      </c>
      <c r="E24" s="208">
        <v>0</v>
      </c>
      <c r="F24" s="215">
        <v>0</v>
      </c>
      <c r="G24" s="163">
        <v>0</v>
      </c>
    </row>
    <row r="25" spans="1:7" x14ac:dyDescent="0.25">
      <c r="A25" s="59" t="s">
        <v>472</v>
      </c>
      <c r="B25" s="161">
        <v>1437348.67</v>
      </c>
      <c r="C25" s="161">
        <v>480000</v>
      </c>
      <c r="D25" s="208">
        <v>0</v>
      </c>
      <c r="E25" s="161">
        <v>1111820.8400000001</v>
      </c>
      <c r="F25" s="161">
        <v>5352184.41</v>
      </c>
      <c r="G25" s="163">
        <v>0</v>
      </c>
    </row>
    <row r="26" spans="1:7" x14ac:dyDescent="0.25">
      <c r="A26" s="59" t="s">
        <v>470</v>
      </c>
      <c r="B26" s="161">
        <v>2941338.9000000004</v>
      </c>
      <c r="C26" s="161">
        <v>2484962.2600000002</v>
      </c>
      <c r="D26" s="161">
        <v>2226379.4000000004</v>
      </c>
      <c r="E26" s="161">
        <v>2407414.9500000002</v>
      </c>
      <c r="F26" s="161">
        <v>2546555.2000000002</v>
      </c>
      <c r="G26" s="161">
        <v>2407142.84</v>
      </c>
    </row>
    <row r="27" spans="1:7" x14ac:dyDescent="0.25">
      <c r="A27" s="45" t="s">
        <v>570</v>
      </c>
      <c r="B27" s="78"/>
      <c r="C27" s="78"/>
      <c r="D27" s="78"/>
      <c r="E27" s="78"/>
      <c r="F27" s="78"/>
      <c r="G27" s="78"/>
    </row>
    <row r="28" spans="1:7" ht="14.45" customHeight="1" x14ac:dyDescent="0.25">
      <c r="A28" s="3" t="s">
        <v>473</v>
      </c>
      <c r="B28" s="119">
        <f>B17+B6</f>
        <v>384811575.08999997</v>
      </c>
      <c r="C28" s="119">
        <f t="shared" ref="C28:G28" si="2">C17+C6</f>
        <v>540406364.44999993</v>
      </c>
      <c r="D28" s="119">
        <f t="shared" si="2"/>
        <v>491204747.24000001</v>
      </c>
      <c r="E28" s="119">
        <f t="shared" si="2"/>
        <v>488099696.75999999</v>
      </c>
      <c r="F28" s="119">
        <f t="shared" si="2"/>
        <v>486722758.09999996</v>
      </c>
      <c r="G28" s="119">
        <f t="shared" si="2"/>
        <v>546000000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1" spans="1:7" x14ac:dyDescent="0.25">
      <c r="A31" t="s">
        <v>582</v>
      </c>
    </row>
    <row r="32" spans="1:7" x14ac:dyDescent="0.25">
      <c r="A32" t="s">
        <v>583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15 B17:G28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6 B16:G17 B27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7"/>
  <sheetViews>
    <sheetView showGridLines="0" topLeftCell="A40" zoomScale="120" zoomScaleNormal="120" workbookViewId="0">
      <selection activeCell="C61" sqref="C6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77" t="s">
        <v>503</v>
      </c>
      <c r="B1" s="169"/>
      <c r="C1" s="169"/>
      <c r="D1" s="169"/>
      <c r="E1" s="169"/>
      <c r="F1" s="169"/>
    </row>
    <row r="2" spans="1:6" x14ac:dyDescent="0.25">
      <c r="A2" s="189" t="str">
        <f>'Formato 1'!A2</f>
        <v>Municipio de Valle de Santiago, Gto.</v>
      </c>
      <c r="B2" s="190"/>
      <c r="C2" s="190"/>
      <c r="D2" s="190"/>
      <c r="E2" s="190"/>
      <c r="F2" s="191"/>
    </row>
    <row r="3" spans="1:6" x14ac:dyDescent="0.25">
      <c r="A3" s="186" t="s">
        <v>504</v>
      </c>
      <c r="B3" s="187"/>
      <c r="C3" s="187"/>
      <c r="D3" s="187"/>
      <c r="E3" s="187"/>
      <c r="F3" s="188"/>
    </row>
    <row r="4" spans="1:6" ht="30" x14ac:dyDescent="0.25">
      <c r="A4" s="139" t="s">
        <v>442</v>
      </c>
      <c r="B4" s="7" t="s">
        <v>505</v>
      </c>
      <c r="C4" s="33" t="s">
        <v>506</v>
      </c>
      <c r="D4" s="33" t="s">
        <v>507</v>
      </c>
      <c r="E4" s="33" t="s">
        <v>508</v>
      </c>
      <c r="F4" s="33" t="s">
        <v>509</v>
      </c>
    </row>
    <row r="5" spans="1:6" ht="15.75" customHeight="1" x14ac:dyDescent="0.25">
      <c r="A5" s="143" t="s">
        <v>510</v>
      </c>
      <c r="B5" s="148"/>
      <c r="C5" s="148"/>
      <c r="D5" s="148"/>
      <c r="E5" s="148"/>
      <c r="F5" s="148"/>
    </row>
    <row r="6" spans="1:6" ht="30" x14ac:dyDescent="0.25">
      <c r="A6" s="146" t="s">
        <v>511</v>
      </c>
      <c r="B6" s="145"/>
      <c r="C6" s="145"/>
      <c r="D6" s="145"/>
      <c r="E6" s="145"/>
      <c r="F6" s="145"/>
    </row>
    <row r="7" spans="1:6" ht="15.75" customHeight="1" x14ac:dyDescent="0.25">
      <c r="A7" s="146" t="s">
        <v>512</v>
      </c>
      <c r="B7" s="145"/>
      <c r="C7" s="145"/>
      <c r="D7" s="145"/>
      <c r="E7" s="145"/>
      <c r="F7" s="145"/>
    </row>
    <row r="8" spans="1:6" x14ac:dyDescent="0.25">
      <c r="A8" s="147"/>
      <c r="B8" s="145"/>
      <c r="C8" s="145"/>
      <c r="D8" s="145"/>
      <c r="E8" s="145"/>
      <c r="F8" s="145"/>
    </row>
    <row r="9" spans="1:6" x14ac:dyDescent="0.25">
      <c r="A9" s="152" t="s">
        <v>513</v>
      </c>
      <c r="B9" s="145"/>
      <c r="C9" s="145"/>
      <c r="D9" s="145"/>
      <c r="E9" s="145"/>
      <c r="F9" s="145"/>
    </row>
    <row r="10" spans="1:6" x14ac:dyDescent="0.25">
      <c r="A10" s="146" t="s">
        <v>514</v>
      </c>
      <c r="B10" s="155">
        <v>461</v>
      </c>
      <c r="C10" s="155"/>
      <c r="D10" s="155"/>
      <c r="E10" s="155"/>
      <c r="F10" s="155">
        <v>461</v>
      </c>
    </row>
    <row r="11" spans="1:6" x14ac:dyDescent="0.25">
      <c r="A11" s="67" t="s">
        <v>515</v>
      </c>
      <c r="B11" s="155">
        <v>81</v>
      </c>
      <c r="C11" s="155"/>
      <c r="D11" s="155"/>
      <c r="E11" s="155"/>
      <c r="F11" s="155">
        <v>81</v>
      </c>
    </row>
    <row r="12" spans="1:6" x14ac:dyDescent="0.25">
      <c r="A12" s="67" t="s">
        <v>516</v>
      </c>
      <c r="B12" s="155">
        <v>20</v>
      </c>
      <c r="C12" s="155"/>
      <c r="D12" s="155"/>
      <c r="E12" s="155"/>
      <c r="F12" s="155">
        <v>20</v>
      </c>
    </row>
    <row r="13" spans="1:6" x14ac:dyDescent="0.25">
      <c r="A13" s="67" t="s">
        <v>517</v>
      </c>
      <c r="B13" s="155">
        <v>46</v>
      </c>
      <c r="C13" s="155"/>
      <c r="D13" s="155"/>
      <c r="E13" s="155"/>
      <c r="F13" s="155">
        <v>46</v>
      </c>
    </row>
    <row r="14" spans="1:6" x14ac:dyDescent="0.25">
      <c r="A14" s="146" t="s">
        <v>518</v>
      </c>
      <c r="B14" s="155">
        <v>70</v>
      </c>
      <c r="C14" s="155"/>
      <c r="D14" s="155"/>
      <c r="E14" s="155"/>
      <c r="F14" s="155">
        <v>0</v>
      </c>
    </row>
    <row r="15" spans="1:6" x14ac:dyDescent="0.25">
      <c r="A15" s="67" t="s">
        <v>515</v>
      </c>
      <c r="B15" s="155">
        <v>86</v>
      </c>
      <c r="C15" s="155"/>
      <c r="D15" s="155"/>
      <c r="E15" s="155"/>
      <c r="F15" s="155">
        <v>0</v>
      </c>
    </row>
    <row r="16" spans="1:6" x14ac:dyDescent="0.25">
      <c r="A16" s="67" t="s">
        <v>516</v>
      </c>
      <c r="B16" s="216">
        <v>42</v>
      </c>
      <c r="C16" s="156"/>
      <c r="D16" s="156"/>
      <c r="E16" s="156"/>
      <c r="F16" s="156">
        <v>0</v>
      </c>
    </row>
    <row r="17" spans="1:6" x14ac:dyDescent="0.25">
      <c r="A17" s="67" t="s">
        <v>517</v>
      </c>
      <c r="B17" s="157">
        <v>64</v>
      </c>
      <c r="C17" s="157"/>
      <c r="D17" s="157"/>
      <c r="E17" s="157"/>
      <c r="F17" s="157">
        <v>0</v>
      </c>
    </row>
    <row r="18" spans="1:6" x14ac:dyDescent="0.25">
      <c r="A18" s="146" t="s">
        <v>519</v>
      </c>
      <c r="B18" s="157"/>
      <c r="C18" s="157"/>
      <c r="D18" s="157"/>
      <c r="E18" s="157"/>
      <c r="F18" s="157"/>
    </row>
    <row r="19" spans="1:6" x14ac:dyDescent="0.25">
      <c r="A19" s="146" t="s">
        <v>520</v>
      </c>
      <c r="B19" s="217">
        <v>6.69</v>
      </c>
      <c r="C19" s="157"/>
      <c r="D19" s="157"/>
      <c r="E19" s="157"/>
      <c r="F19" s="217">
        <v>6.69</v>
      </c>
    </row>
    <row r="20" spans="1:6" x14ac:dyDescent="0.25">
      <c r="A20" s="146" t="s">
        <v>521</v>
      </c>
      <c r="B20" s="158" t="s">
        <v>648</v>
      </c>
      <c r="C20" s="158"/>
      <c r="D20" s="158"/>
      <c r="E20" s="158"/>
      <c r="F20" s="158" t="s">
        <v>648</v>
      </c>
    </row>
    <row r="21" spans="1:6" x14ac:dyDescent="0.25">
      <c r="A21" s="146" t="s">
        <v>522</v>
      </c>
      <c r="B21" s="158">
        <v>0</v>
      </c>
      <c r="C21" s="158"/>
      <c r="D21" s="158"/>
      <c r="E21" s="158"/>
      <c r="F21" s="158">
        <v>0</v>
      </c>
    </row>
    <row r="22" spans="1:6" x14ac:dyDescent="0.25">
      <c r="A22" s="146" t="s">
        <v>523</v>
      </c>
      <c r="B22" s="158">
        <v>0</v>
      </c>
      <c r="C22" s="158"/>
      <c r="D22" s="158"/>
      <c r="E22" s="158"/>
      <c r="F22" s="158" t="s">
        <v>649</v>
      </c>
    </row>
    <row r="23" spans="1:6" x14ac:dyDescent="0.25">
      <c r="A23" s="146" t="s">
        <v>524</v>
      </c>
      <c r="B23" s="218">
        <v>6.0489999999999997E-3</v>
      </c>
      <c r="C23" s="158"/>
      <c r="D23" s="158"/>
      <c r="E23" s="158"/>
      <c r="F23" s="218">
        <v>6.0489999999999997E-3</v>
      </c>
    </row>
    <row r="24" spans="1:6" x14ac:dyDescent="0.25">
      <c r="A24" s="146" t="s">
        <v>525</v>
      </c>
      <c r="B24" s="150">
        <v>52.44</v>
      </c>
      <c r="C24" s="150"/>
      <c r="D24" s="150"/>
      <c r="E24" s="150"/>
      <c r="F24" s="150">
        <v>52.44</v>
      </c>
    </row>
    <row r="25" spans="1:6" x14ac:dyDescent="0.25">
      <c r="A25" s="146" t="s">
        <v>526</v>
      </c>
      <c r="B25" s="150">
        <v>28.23</v>
      </c>
      <c r="C25" s="150"/>
      <c r="D25" s="150"/>
      <c r="E25" s="150"/>
      <c r="F25" s="150">
        <v>28.23</v>
      </c>
    </row>
    <row r="26" spans="1:6" x14ac:dyDescent="0.25">
      <c r="A26" s="147"/>
      <c r="B26" s="151"/>
      <c r="C26" s="151"/>
      <c r="D26" s="151"/>
      <c r="E26" s="151"/>
      <c r="F26" s="151"/>
    </row>
    <row r="27" spans="1:6" ht="14.45" customHeight="1" x14ac:dyDescent="0.25">
      <c r="A27" s="152" t="s">
        <v>527</v>
      </c>
      <c r="B27" s="149"/>
      <c r="C27" s="149"/>
      <c r="D27" s="149"/>
      <c r="E27" s="149"/>
      <c r="F27" s="149"/>
    </row>
    <row r="28" spans="1:6" x14ac:dyDescent="0.25">
      <c r="A28" s="146" t="s">
        <v>528</v>
      </c>
      <c r="B28" s="91">
        <v>0</v>
      </c>
      <c r="C28" s="91"/>
      <c r="D28" s="91"/>
      <c r="E28" s="91"/>
      <c r="F28" s="91">
        <v>0</v>
      </c>
    </row>
    <row r="29" spans="1:6" x14ac:dyDescent="0.25">
      <c r="A29" s="142"/>
      <c r="B29" s="53"/>
      <c r="C29" s="53"/>
      <c r="D29" s="53"/>
      <c r="E29" s="53"/>
      <c r="F29" s="53"/>
    </row>
    <row r="30" spans="1:6" x14ac:dyDescent="0.25">
      <c r="A30" s="153" t="s">
        <v>529</v>
      </c>
      <c r="B30" s="53"/>
      <c r="C30" s="53"/>
      <c r="D30" s="53"/>
      <c r="E30" s="53"/>
      <c r="F30" s="53"/>
    </row>
    <row r="31" spans="1:6" x14ac:dyDescent="0.25">
      <c r="A31" s="154" t="s">
        <v>514</v>
      </c>
      <c r="B31" s="91">
        <v>57589960</v>
      </c>
      <c r="C31" s="91"/>
      <c r="D31" s="91"/>
      <c r="E31" s="91"/>
      <c r="F31" s="91">
        <v>57589960</v>
      </c>
    </row>
    <row r="32" spans="1:6" x14ac:dyDescent="0.25">
      <c r="A32" s="154" t="s">
        <v>518</v>
      </c>
      <c r="B32" s="91">
        <v>7194200.46</v>
      </c>
      <c r="C32" s="91"/>
      <c r="D32" s="91"/>
      <c r="E32" s="91"/>
      <c r="F32" s="91">
        <v>0</v>
      </c>
    </row>
    <row r="33" spans="1:6" x14ac:dyDescent="0.25">
      <c r="A33" s="154" t="s">
        <v>530</v>
      </c>
      <c r="B33" s="91">
        <v>0</v>
      </c>
      <c r="C33" s="91"/>
      <c r="D33" s="91"/>
      <c r="E33" s="91"/>
      <c r="F33" s="91">
        <v>0</v>
      </c>
    </row>
    <row r="34" spans="1:6" x14ac:dyDescent="0.25">
      <c r="A34" s="142"/>
      <c r="B34" s="53"/>
      <c r="C34" s="53"/>
      <c r="D34" s="53"/>
      <c r="E34" s="53"/>
      <c r="F34" s="53"/>
    </row>
    <row r="35" spans="1:6" x14ac:dyDescent="0.25">
      <c r="A35" s="153" t="s">
        <v>531</v>
      </c>
      <c r="B35" s="53"/>
      <c r="C35" s="53"/>
      <c r="D35" s="53"/>
      <c r="E35" s="53"/>
      <c r="F35" s="53"/>
    </row>
    <row r="36" spans="1:6" x14ac:dyDescent="0.25">
      <c r="A36" s="154" t="s">
        <v>532</v>
      </c>
      <c r="B36" s="165">
        <v>20645.310000000001</v>
      </c>
      <c r="C36" s="165"/>
      <c r="D36" s="165"/>
      <c r="E36" s="165"/>
      <c r="F36" s="165">
        <v>0</v>
      </c>
    </row>
    <row r="37" spans="1:6" x14ac:dyDescent="0.25">
      <c r="A37" s="154" t="s">
        <v>533</v>
      </c>
      <c r="B37" s="165">
        <v>3014.4</v>
      </c>
      <c r="C37" s="165"/>
      <c r="D37" s="165"/>
      <c r="E37" s="165"/>
      <c r="F37" s="165">
        <v>0</v>
      </c>
    </row>
    <row r="38" spans="1:6" x14ac:dyDescent="0.25">
      <c r="A38" s="154" t="s">
        <v>534</v>
      </c>
      <c r="B38" s="165">
        <v>8564.52</v>
      </c>
      <c r="C38" s="165"/>
      <c r="D38" s="165"/>
      <c r="E38" s="165"/>
      <c r="F38" s="165">
        <v>0</v>
      </c>
    </row>
    <row r="39" spans="1:6" x14ac:dyDescent="0.25">
      <c r="A39" s="142"/>
      <c r="B39" s="53"/>
      <c r="C39" s="53"/>
      <c r="D39" s="53"/>
      <c r="E39" s="53"/>
      <c r="F39" s="53"/>
    </row>
    <row r="40" spans="1:6" x14ac:dyDescent="0.25">
      <c r="A40" s="153" t="s">
        <v>535</v>
      </c>
      <c r="B40" s="165">
        <v>0</v>
      </c>
      <c r="C40" s="165"/>
      <c r="D40" s="165"/>
      <c r="E40" s="165"/>
      <c r="F40" s="165">
        <v>0</v>
      </c>
    </row>
    <row r="41" spans="1:6" x14ac:dyDescent="0.25">
      <c r="A41" s="142"/>
      <c r="B41" s="53"/>
      <c r="C41" s="53"/>
      <c r="D41" s="53"/>
      <c r="E41" s="53"/>
      <c r="F41" s="53"/>
    </row>
    <row r="42" spans="1:6" x14ac:dyDescent="0.25">
      <c r="A42" s="153" t="s">
        <v>536</v>
      </c>
      <c r="B42" s="53"/>
      <c r="C42" s="53"/>
      <c r="D42" s="53"/>
      <c r="E42" s="53"/>
      <c r="F42" s="53"/>
    </row>
    <row r="43" spans="1:6" x14ac:dyDescent="0.25">
      <c r="A43" s="154" t="s">
        <v>537</v>
      </c>
      <c r="B43" s="91">
        <v>127005922.33</v>
      </c>
      <c r="C43" s="91"/>
      <c r="D43" s="91"/>
      <c r="E43" s="91"/>
      <c r="F43" s="91">
        <v>0</v>
      </c>
    </row>
    <row r="44" spans="1:6" x14ac:dyDescent="0.25">
      <c r="A44" s="154" t="s">
        <v>538</v>
      </c>
      <c r="B44" s="91">
        <v>172946706.78999999</v>
      </c>
      <c r="C44" s="91"/>
      <c r="D44" s="91"/>
      <c r="E44" s="91"/>
      <c r="F44" s="91">
        <v>32106461.960000001</v>
      </c>
    </row>
    <row r="45" spans="1:6" x14ac:dyDescent="0.25">
      <c r="A45" s="154" t="s">
        <v>539</v>
      </c>
      <c r="B45" s="91">
        <v>455096617.25</v>
      </c>
      <c r="C45" s="91"/>
      <c r="D45" s="91"/>
      <c r="E45" s="91"/>
      <c r="F45" s="91">
        <v>89881974.760000005</v>
      </c>
    </row>
    <row r="46" spans="1:6" x14ac:dyDescent="0.25">
      <c r="A46" s="142"/>
      <c r="B46" s="53"/>
      <c r="C46" s="53"/>
      <c r="D46" s="53"/>
      <c r="E46" s="53"/>
      <c r="F46" s="53"/>
    </row>
    <row r="47" spans="1:6" ht="30" x14ac:dyDescent="0.25">
      <c r="A47" s="153" t="s">
        <v>540</v>
      </c>
      <c r="B47" s="53"/>
      <c r="C47" s="53"/>
      <c r="D47" s="53"/>
      <c r="E47" s="53"/>
      <c r="F47" s="53"/>
    </row>
    <row r="48" spans="1:6" x14ac:dyDescent="0.25">
      <c r="A48" s="154" t="s">
        <v>538</v>
      </c>
      <c r="B48" s="91">
        <v>0</v>
      </c>
      <c r="C48" s="91"/>
      <c r="D48" s="91"/>
      <c r="E48" s="91"/>
      <c r="F48" s="91">
        <v>0</v>
      </c>
    </row>
    <row r="49" spans="1:6" x14ac:dyDescent="0.25">
      <c r="A49" s="154" t="s">
        <v>539</v>
      </c>
      <c r="B49" s="91">
        <v>0</v>
      </c>
      <c r="C49" s="91"/>
      <c r="D49" s="91"/>
      <c r="E49" s="91"/>
      <c r="F49" s="91">
        <v>0</v>
      </c>
    </row>
    <row r="50" spans="1:6" x14ac:dyDescent="0.25">
      <c r="A50" s="142"/>
      <c r="B50" s="53"/>
      <c r="C50" s="53"/>
      <c r="D50" s="53"/>
      <c r="E50" s="53"/>
      <c r="F50" s="53"/>
    </row>
    <row r="51" spans="1:6" x14ac:dyDescent="0.25">
      <c r="A51" s="153" t="s">
        <v>541</v>
      </c>
      <c r="B51" s="53"/>
      <c r="C51" s="53"/>
      <c r="D51" s="53"/>
      <c r="E51" s="53"/>
      <c r="F51" s="53"/>
    </row>
    <row r="52" spans="1:6" x14ac:dyDescent="0.25">
      <c r="A52" s="154" t="s">
        <v>538</v>
      </c>
      <c r="B52" s="91">
        <v>0</v>
      </c>
      <c r="C52" s="91"/>
      <c r="D52" s="91"/>
      <c r="E52" s="91"/>
      <c r="F52" s="91">
        <v>0</v>
      </c>
    </row>
    <row r="53" spans="1:6" x14ac:dyDescent="0.25">
      <c r="A53" s="154" t="s">
        <v>539</v>
      </c>
      <c r="B53" s="91">
        <v>0</v>
      </c>
      <c r="C53" s="91"/>
      <c r="D53" s="91"/>
      <c r="E53" s="91"/>
      <c r="F53" s="91">
        <v>0</v>
      </c>
    </row>
    <row r="54" spans="1:6" x14ac:dyDescent="0.25">
      <c r="A54" s="154" t="s">
        <v>542</v>
      </c>
      <c r="B54" s="91">
        <v>0</v>
      </c>
      <c r="C54" s="91"/>
      <c r="D54" s="91"/>
      <c r="E54" s="91"/>
      <c r="F54" s="91">
        <v>0</v>
      </c>
    </row>
    <row r="55" spans="1:6" x14ac:dyDescent="0.25">
      <c r="A55" s="142"/>
      <c r="B55" s="53"/>
      <c r="C55" s="53"/>
      <c r="D55" s="53"/>
      <c r="E55" s="53"/>
      <c r="F55" s="53"/>
    </row>
    <row r="56" spans="1:6" x14ac:dyDescent="0.25">
      <c r="A56" s="153" t="s">
        <v>543</v>
      </c>
      <c r="B56" s="53"/>
      <c r="C56" s="53"/>
      <c r="D56" s="53"/>
      <c r="E56" s="53"/>
      <c r="F56" s="53"/>
    </row>
    <row r="57" spans="1:6" x14ac:dyDescent="0.25">
      <c r="A57" s="154" t="s">
        <v>538</v>
      </c>
      <c r="B57" s="91">
        <v>-299952629.12</v>
      </c>
      <c r="C57" s="91"/>
      <c r="D57" s="91"/>
      <c r="E57" s="91"/>
      <c r="F57" s="91">
        <v>-32106461.960000001</v>
      </c>
    </row>
    <row r="58" spans="1:6" x14ac:dyDescent="0.25">
      <c r="A58" s="154" t="s">
        <v>539</v>
      </c>
      <c r="B58" s="91">
        <v>-455096617.25</v>
      </c>
      <c r="C58" s="91"/>
      <c r="D58" s="91"/>
      <c r="E58" s="91"/>
      <c r="F58" s="91">
        <v>-89881974.760000005</v>
      </c>
    </row>
    <row r="59" spans="1:6" x14ac:dyDescent="0.25">
      <c r="A59" s="142"/>
      <c r="B59" s="53"/>
      <c r="C59" s="53"/>
      <c r="D59" s="53"/>
      <c r="E59" s="53"/>
      <c r="F59" s="53"/>
    </row>
    <row r="60" spans="1:6" x14ac:dyDescent="0.25">
      <c r="A60" s="153" t="s">
        <v>544</v>
      </c>
      <c r="B60" s="53"/>
      <c r="C60" s="53"/>
      <c r="D60" s="53"/>
      <c r="E60" s="53"/>
      <c r="F60" s="53"/>
    </row>
    <row r="61" spans="1:6" x14ac:dyDescent="0.25">
      <c r="A61" s="154" t="s">
        <v>545</v>
      </c>
      <c r="B61" s="166">
        <v>2022</v>
      </c>
      <c r="C61" s="166"/>
      <c r="D61" s="166"/>
      <c r="E61" s="166"/>
      <c r="F61" s="166">
        <v>2022</v>
      </c>
    </row>
    <row r="62" spans="1:6" x14ac:dyDescent="0.25">
      <c r="A62" s="154" t="s">
        <v>546</v>
      </c>
      <c r="B62" s="167">
        <v>0.02</v>
      </c>
      <c r="C62" s="167"/>
      <c r="D62" s="167"/>
      <c r="E62" s="167"/>
      <c r="F62" s="167">
        <v>0.02</v>
      </c>
    </row>
    <row r="63" spans="1:6" x14ac:dyDescent="0.25">
      <c r="A63" s="142"/>
      <c r="B63" s="141"/>
      <c r="C63" s="141"/>
      <c r="D63" s="141"/>
      <c r="E63" s="141"/>
      <c r="F63" s="141"/>
    </row>
    <row r="64" spans="1:6" x14ac:dyDescent="0.25">
      <c r="A64" s="153" t="s">
        <v>547</v>
      </c>
      <c r="B64" s="141"/>
      <c r="C64" s="141"/>
      <c r="D64" s="141"/>
      <c r="E64" s="141"/>
      <c r="F64" s="141"/>
    </row>
    <row r="65" spans="1:6" x14ac:dyDescent="0.25">
      <c r="A65" s="154" t="s">
        <v>548</v>
      </c>
      <c r="B65" s="141">
        <v>2022</v>
      </c>
      <c r="C65" s="141"/>
      <c r="D65" s="141">
        <v>2022</v>
      </c>
      <c r="E65" s="141">
        <v>2022</v>
      </c>
      <c r="F65" s="141">
        <v>2022</v>
      </c>
    </row>
    <row r="66" spans="1:6" ht="45" x14ac:dyDescent="0.25">
      <c r="A66" s="154" t="s">
        <v>549</v>
      </c>
      <c r="B66" s="142" t="s">
        <v>650</v>
      </c>
      <c r="C66" s="53"/>
      <c r="D66" s="142" t="s">
        <v>650</v>
      </c>
      <c r="E66" s="142" t="s">
        <v>650</v>
      </c>
      <c r="F66" s="142" t="s">
        <v>650</v>
      </c>
    </row>
    <row r="67" spans="1:6" x14ac:dyDescent="0.25">
      <c r="A67" s="54"/>
      <c r="B67" s="54"/>
      <c r="C67" s="54"/>
      <c r="D67" s="54"/>
      <c r="E67" s="54"/>
      <c r="F67" s="54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9" customWidth="1"/>
    <col min="2" max="3" width="16.42578125" style="69" customWidth="1"/>
    <col min="4" max="4" width="16.28515625" style="69" customWidth="1"/>
    <col min="5" max="5" width="17" style="69" customWidth="1"/>
    <col min="6" max="6" width="14.7109375" style="69" customWidth="1"/>
    <col min="7" max="7" width="15.5703125" style="69" customWidth="1"/>
    <col min="8" max="163" width="11.5703125" style="69"/>
    <col min="164" max="164" width="47.7109375" style="69" customWidth="1"/>
    <col min="165" max="166" width="16.42578125" style="69" customWidth="1"/>
    <col min="167" max="167" width="16.28515625" style="69" customWidth="1"/>
    <col min="168" max="168" width="17" style="69" customWidth="1"/>
    <col min="169" max="169" width="14.7109375" style="69" customWidth="1"/>
    <col min="170" max="170" width="15.5703125" style="69" customWidth="1"/>
    <col min="171" max="419" width="11.5703125" style="69"/>
    <col min="420" max="420" width="47.7109375" style="69" customWidth="1"/>
    <col min="421" max="422" width="16.42578125" style="69" customWidth="1"/>
    <col min="423" max="423" width="16.28515625" style="69" customWidth="1"/>
    <col min="424" max="424" width="17" style="69" customWidth="1"/>
    <col min="425" max="425" width="14.7109375" style="69" customWidth="1"/>
    <col min="426" max="426" width="15.5703125" style="69" customWidth="1"/>
    <col min="427" max="675" width="11.5703125" style="69"/>
    <col min="676" max="676" width="47.7109375" style="69" customWidth="1"/>
    <col min="677" max="678" width="16.42578125" style="69" customWidth="1"/>
    <col min="679" max="679" width="16.28515625" style="69" customWidth="1"/>
    <col min="680" max="680" width="17" style="69" customWidth="1"/>
    <col min="681" max="681" width="14.7109375" style="69" customWidth="1"/>
    <col min="682" max="682" width="15.5703125" style="69" customWidth="1"/>
    <col min="683" max="931" width="11.5703125" style="69"/>
    <col min="932" max="932" width="47.7109375" style="69" customWidth="1"/>
    <col min="933" max="934" width="16.42578125" style="69" customWidth="1"/>
    <col min="935" max="935" width="16.28515625" style="69" customWidth="1"/>
    <col min="936" max="936" width="17" style="69" customWidth="1"/>
    <col min="937" max="937" width="14.7109375" style="69" customWidth="1"/>
    <col min="938" max="938" width="15.5703125" style="69" customWidth="1"/>
    <col min="939" max="1187" width="11.5703125" style="69"/>
    <col min="1188" max="1188" width="47.7109375" style="69" customWidth="1"/>
    <col min="1189" max="1190" width="16.42578125" style="69" customWidth="1"/>
    <col min="1191" max="1191" width="16.28515625" style="69" customWidth="1"/>
    <col min="1192" max="1192" width="17" style="69" customWidth="1"/>
    <col min="1193" max="1193" width="14.7109375" style="69" customWidth="1"/>
    <col min="1194" max="1194" width="15.5703125" style="69" customWidth="1"/>
    <col min="1195" max="1443" width="11.5703125" style="69"/>
    <col min="1444" max="1444" width="47.7109375" style="69" customWidth="1"/>
    <col min="1445" max="1446" width="16.42578125" style="69" customWidth="1"/>
    <col min="1447" max="1447" width="16.28515625" style="69" customWidth="1"/>
    <col min="1448" max="1448" width="17" style="69" customWidth="1"/>
    <col min="1449" max="1449" width="14.7109375" style="69" customWidth="1"/>
    <col min="1450" max="1450" width="15.5703125" style="69" customWidth="1"/>
    <col min="1451" max="1699" width="11.5703125" style="69"/>
    <col min="1700" max="1700" width="47.7109375" style="69" customWidth="1"/>
    <col min="1701" max="1702" width="16.42578125" style="69" customWidth="1"/>
    <col min="1703" max="1703" width="16.28515625" style="69" customWidth="1"/>
    <col min="1704" max="1704" width="17" style="69" customWidth="1"/>
    <col min="1705" max="1705" width="14.7109375" style="69" customWidth="1"/>
    <col min="1706" max="1706" width="15.5703125" style="69" customWidth="1"/>
    <col min="1707" max="1955" width="11.5703125" style="69"/>
    <col min="1956" max="1956" width="47.7109375" style="69" customWidth="1"/>
    <col min="1957" max="1958" width="16.42578125" style="69" customWidth="1"/>
    <col min="1959" max="1959" width="16.28515625" style="69" customWidth="1"/>
    <col min="1960" max="1960" width="17" style="69" customWidth="1"/>
    <col min="1961" max="1961" width="14.7109375" style="69" customWidth="1"/>
    <col min="1962" max="1962" width="15.5703125" style="69" customWidth="1"/>
    <col min="1963" max="2211" width="11.5703125" style="69"/>
    <col min="2212" max="2212" width="47.7109375" style="69" customWidth="1"/>
    <col min="2213" max="2214" width="16.42578125" style="69" customWidth="1"/>
    <col min="2215" max="2215" width="16.28515625" style="69" customWidth="1"/>
    <col min="2216" max="2216" width="17" style="69" customWidth="1"/>
    <col min="2217" max="2217" width="14.7109375" style="69" customWidth="1"/>
    <col min="2218" max="2218" width="15.5703125" style="69" customWidth="1"/>
    <col min="2219" max="2467" width="11.5703125" style="69"/>
    <col min="2468" max="2468" width="47.7109375" style="69" customWidth="1"/>
    <col min="2469" max="2470" width="16.42578125" style="69" customWidth="1"/>
    <col min="2471" max="2471" width="16.28515625" style="69" customWidth="1"/>
    <col min="2472" max="2472" width="17" style="69" customWidth="1"/>
    <col min="2473" max="2473" width="14.7109375" style="69" customWidth="1"/>
    <col min="2474" max="2474" width="15.5703125" style="69" customWidth="1"/>
    <col min="2475" max="2723" width="11.5703125" style="69"/>
    <col min="2724" max="2724" width="47.7109375" style="69" customWidth="1"/>
    <col min="2725" max="2726" width="16.42578125" style="69" customWidth="1"/>
    <col min="2727" max="2727" width="16.28515625" style="69" customWidth="1"/>
    <col min="2728" max="2728" width="17" style="69" customWidth="1"/>
    <col min="2729" max="2729" width="14.7109375" style="69" customWidth="1"/>
    <col min="2730" max="2730" width="15.5703125" style="69" customWidth="1"/>
    <col min="2731" max="2979" width="11.5703125" style="69"/>
    <col min="2980" max="2980" width="47.7109375" style="69" customWidth="1"/>
    <col min="2981" max="2982" width="16.42578125" style="69" customWidth="1"/>
    <col min="2983" max="2983" width="16.28515625" style="69" customWidth="1"/>
    <col min="2984" max="2984" width="17" style="69" customWidth="1"/>
    <col min="2985" max="2985" width="14.7109375" style="69" customWidth="1"/>
    <col min="2986" max="2986" width="15.5703125" style="69" customWidth="1"/>
    <col min="2987" max="3235" width="11.5703125" style="69"/>
    <col min="3236" max="3236" width="47.7109375" style="69" customWidth="1"/>
    <col min="3237" max="3238" width="16.42578125" style="69" customWidth="1"/>
    <col min="3239" max="3239" width="16.28515625" style="69" customWidth="1"/>
    <col min="3240" max="3240" width="17" style="69" customWidth="1"/>
    <col min="3241" max="3241" width="14.7109375" style="69" customWidth="1"/>
    <col min="3242" max="3242" width="15.5703125" style="69" customWidth="1"/>
    <col min="3243" max="3491" width="11.5703125" style="69"/>
    <col min="3492" max="3492" width="47.7109375" style="69" customWidth="1"/>
    <col min="3493" max="3494" width="16.42578125" style="69" customWidth="1"/>
    <col min="3495" max="3495" width="16.28515625" style="69" customWidth="1"/>
    <col min="3496" max="3496" width="17" style="69" customWidth="1"/>
    <col min="3497" max="3497" width="14.7109375" style="69" customWidth="1"/>
    <col min="3498" max="3498" width="15.5703125" style="69" customWidth="1"/>
    <col min="3499" max="3747" width="11.5703125" style="69"/>
    <col min="3748" max="3748" width="47.7109375" style="69" customWidth="1"/>
    <col min="3749" max="3750" width="16.42578125" style="69" customWidth="1"/>
    <col min="3751" max="3751" width="16.28515625" style="69" customWidth="1"/>
    <col min="3752" max="3752" width="17" style="69" customWidth="1"/>
    <col min="3753" max="3753" width="14.7109375" style="69" customWidth="1"/>
    <col min="3754" max="3754" width="15.5703125" style="69" customWidth="1"/>
    <col min="3755" max="4003" width="11.5703125" style="69"/>
    <col min="4004" max="4004" width="47.7109375" style="69" customWidth="1"/>
    <col min="4005" max="4006" width="16.42578125" style="69" customWidth="1"/>
    <col min="4007" max="4007" width="16.28515625" style="69" customWidth="1"/>
    <col min="4008" max="4008" width="17" style="69" customWidth="1"/>
    <col min="4009" max="4009" width="14.7109375" style="69" customWidth="1"/>
    <col min="4010" max="4010" width="15.5703125" style="69" customWidth="1"/>
    <col min="4011" max="4259" width="11.5703125" style="69"/>
    <col min="4260" max="4260" width="47.7109375" style="69" customWidth="1"/>
    <col min="4261" max="4262" width="16.42578125" style="69" customWidth="1"/>
    <col min="4263" max="4263" width="16.28515625" style="69" customWidth="1"/>
    <col min="4264" max="4264" width="17" style="69" customWidth="1"/>
    <col min="4265" max="4265" width="14.7109375" style="69" customWidth="1"/>
    <col min="4266" max="4266" width="15.5703125" style="69" customWidth="1"/>
    <col min="4267" max="4515" width="11.5703125" style="69"/>
    <col min="4516" max="4516" width="47.7109375" style="69" customWidth="1"/>
    <col min="4517" max="4518" width="16.42578125" style="69" customWidth="1"/>
    <col min="4519" max="4519" width="16.28515625" style="69" customWidth="1"/>
    <col min="4520" max="4520" width="17" style="69" customWidth="1"/>
    <col min="4521" max="4521" width="14.7109375" style="69" customWidth="1"/>
    <col min="4522" max="4522" width="15.5703125" style="69" customWidth="1"/>
    <col min="4523" max="4771" width="11.5703125" style="69"/>
    <col min="4772" max="4772" width="47.7109375" style="69" customWidth="1"/>
    <col min="4773" max="4774" width="16.42578125" style="69" customWidth="1"/>
    <col min="4775" max="4775" width="16.28515625" style="69" customWidth="1"/>
    <col min="4776" max="4776" width="17" style="69" customWidth="1"/>
    <col min="4777" max="4777" width="14.7109375" style="69" customWidth="1"/>
    <col min="4778" max="4778" width="15.5703125" style="69" customWidth="1"/>
    <col min="4779" max="5027" width="11.5703125" style="69"/>
    <col min="5028" max="5028" width="47.7109375" style="69" customWidth="1"/>
    <col min="5029" max="5030" width="16.42578125" style="69" customWidth="1"/>
    <col min="5031" max="5031" width="16.28515625" style="69" customWidth="1"/>
    <col min="5032" max="5032" width="17" style="69" customWidth="1"/>
    <col min="5033" max="5033" width="14.7109375" style="69" customWidth="1"/>
    <col min="5034" max="5034" width="15.5703125" style="69" customWidth="1"/>
    <col min="5035" max="5283" width="11.5703125" style="69"/>
    <col min="5284" max="5284" width="47.7109375" style="69" customWidth="1"/>
    <col min="5285" max="5286" width="16.42578125" style="69" customWidth="1"/>
    <col min="5287" max="5287" width="16.28515625" style="69" customWidth="1"/>
    <col min="5288" max="5288" width="17" style="69" customWidth="1"/>
    <col min="5289" max="5289" width="14.7109375" style="69" customWidth="1"/>
    <col min="5290" max="5290" width="15.5703125" style="69" customWidth="1"/>
    <col min="5291" max="5539" width="11.5703125" style="69"/>
    <col min="5540" max="5540" width="47.7109375" style="69" customWidth="1"/>
    <col min="5541" max="5542" width="16.42578125" style="69" customWidth="1"/>
    <col min="5543" max="5543" width="16.28515625" style="69" customWidth="1"/>
    <col min="5544" max="5544" width="17" style="69" customWidth="1"/>
    <col min="5545" max="5545" width="14.7109375" style="69" customWidth="1"/>
    <col min="5546" max="5546" width="15.5703125" style="69" customWidth="1"/>
    <col min="5547" max="5795" width="11.5703125" style="69"/>
    <col min="5796" max="5796" width="47.7109375" style="69" customWidth="1"/>
    <col min="5797" max="5798" width="16.42578125" style="69" customWidth="1"/>
    <col min="5799" max="5799" width="16.28515625" style="69" customWidth="1"/>
    <col min="5800" max="5800" width="17" style="69" customWidth="1"/>
    <col min="5801" max="5801" width="14.7109375" style="69" customWidth="1"/>
    <col min="5802" max="5802" width="15.5703125" style="69" customWidth="1"/>
    <col min="5803" max="6051" width="11.5703125" style="69"/>
    <col min="6052" max="6052" width="47.7109375" style="69" customWidth="1"/>
    <col min="6053" max="6054" width="16.42578125" style="69" customWidth="1"/>
    <col min="6055" max="6055" width="16.28515625" style="69" customWidth="1"/>
    <col min="6056" max="6056" width="17" style="69" customWidth="1"/>
    <col min="6057" max="6057" width="14.7109375" style="69" customWidth="1"/>
    <col min="6058" max="6058" width="15.5703125" style="69" customWidth="1"/>
    <col min="6059" max="6307" width="11.5703125" style="69"/>
    <col min="6308" max="6308" width="47.7109375" style="69" customWidth="1"/>
    <col min="6309" max="6310" width="16.42578125" style="69" customWidth="1"/>
    <col min="6311" max="6311" width="16.28515625" style="69" customWidth="1"/>
    <col min="6312" max="6312" width="17" style="69" customWidth="1"/>
    <col min="6313" max="6313" width="14.7109375" style="69" customWidth="1"/>
    <col min="6314" max="6314" width="15.5703125" style="69" customWidth="1"/>
    <col min="6315" max="6563" width="11.5703125" style="69"/>
    <col min="6564" max="6564" width="47.7109375" style="69" customWidth="1"/>
    <col min="6565" max="6566" width="16.42578125" style="69" customWidth="1"/>
    <col min="6567" max="6567" width="16.28515625" style="69" customWidth="1"/>
    <col min="6568" max="6568" width="17" style="69" customWidth="1"/>
    <col min="6569" max="6569" width="14.7109375" style="69" customWidth="1"/>
    <col min="6570" max="6570" width="15.5703125" style="69" customWidth="1"/>
    <col min="6571" max="6819" width="11.5703125" style="69"/>
    <col min="6820" max="6820" width="47.7109375" style="69" customWidth="1"/>
    <col min="6821" max="6822" width="16.42578125" style="69" customWidth="1"/>
    <col min="6823" max="6823" width="16.28515625" style="69" customWidth="1"/>
    <col min="6824" max="6824" width="17" style="69" customWidth="1"/>
    <col min="6825" max="6825" width="14.7109375" style="69" customWidth="1"/>
    <col min="6826" max="6826" width="15.5703125" style="69" customWidth="1"/>
    <col min="6827" max="7075" width="11.5703125" style="69"/>
    <col min="7076" max="7076" width="47.7109375" style="69" customWidth="1"/>
    <col min="7077" max="7078" width="16.42578125" style="69" customWidth="1"/>
    <col min="7079" max="7079" width="16.28515625" style="69" customWidth="1"/>
    <col min="7080" max="7080" width="17" style="69" customWidth="1"/>
    <col min="7081" max="7081" width="14.7109375" style="69" customWidth="1"/>
    <col min="7082" max="7082" width="15.5703125" style="69" customWidth="1"/>
    <col min="7083" max="7331" width="11.5703125" style="69"/>
    <col min="7332" max="7332" width="47.7109375" style="69" customWidth="1"/>
    <col min="7333" max="7334" width="16.42578125" style="69" customWidth="1"/>
    <col min="7335" max="7335" width="16.28515625" style="69" customWidth="1"/>
    <col min="7336" max="7336" width="17" style="69" customWidth="1"/>
    <col min="7337" max="7337" width="14.7109375" style="69" customWidth="1"/>
    <col min="7338" max="7338" width="15.5703125" style="69" customWidth="1"/>
    <col min="7339" max="7587" width="11.5703125" style="69"/>
    <col min="7588" max="7588" width="47.7109375" style="69" customWidth="1"/>
    <col min="7589" max="7590" width="16.42578125" style="69" customWidth="1"/>
    <col min="7591" max="7591" width="16.28515625" style="69" customWidth="1"/>
    <col min="7592" max="7592" width="17" style="69" customWidth="1"/>
    <col min="7593" max="7593" width="14.7109375" style="69" customWidth="1"/>
    <col min="7594" max="7594" width="15.5703125" style="69" customWidth="1"/>
    <col min="7595" max="7843" width="11.5703125" style="69"/>
    <col min="7844" max="7844" width="47.7109375" style="69" customWidth="1"/>
    <col min="7845" max="7846" width="16.42578125" style="69" customWidth="1"/>
    <col min="7847" max="7847" width="16.28515625" style="69" customWidth="1"/>
    <col min="7848" max="7848" width="17" style="69" customWidth="1"/>
    <col min="7849" max="7849" width="14.7109375" style="69" customWidth="1"/>
    <col min="7850" max="7850" width="15.5703125" style="69" customWidth="1"/>
    <col min="7851" max="8099" width="11.5703125" style="69"/>
    <col min="8100" max="8100" width="47.7109375" style="69" customWidth="1"/>
    <col min="8101" max="8102" width="16.42578125" style="69" customWidth="1"/>
    <col min="8103" max="8103" width="16.28515625" style="69" customWidth="1"/>
    <col min="8104" max="8104" width="17" style="69" customWidth="1"/>
    <col min="8105" max="8105" width="14.7109375" style="69" customWidth="1"/>
    <col min="8106" max="8106" width="15.5703125" style="69" customWidth="1"/>
    <col min="8107" max="8355" width="11.5703125" style="69"/>
    <col min="8356" max="8356" width="47.7109375" style="69" customWidth="1"/>
    <col min="8357" max="8358" width="16.42578125" style="69" customWidth="1"/>
    <col min="8359" max="8359" width="16.28515625" style="69" customWidth="1"/>
    <col min="8360" max="8360" width="17" style="69" customWidth="1"/>
    <col min="8361" max="8361" width="14.7109375" style="69" customWidth="1"/>
    <col min="8362" max="8362" width="15.5703125" style="69" customWidth="1"/>
    <col min="8363" max="8611" width="11.5703125" style="69"/>
    <col min="8612" max="8612" width="47.7109375" style="69" customWidth="1"/>
    <col min="8613" max="8614" width="16.42578125" style="69" customWidth="1"/>
    <col min="8615" max="8615" width="16.28515625" style="69" customWidth="1"/>
    <col min="8616" max="8616" width="17" style="69" customWidth="1"/>
    <col min="8617" max="8617" width="14.7109375" style="69" customWidth="1"/>
    <col min="8618" max="8618" width="15.5703125" style="69" customWidth="1"/>
    <col min="8619" max="8867" width="11.5703125" style="69"/>
    <col min="8868" max="8868" width="47.7109375" style="69" customWidth="1"/>
    <col min="8869" max="8870" width="16.42578125" style="69" customWidth="1"/>
    <col min="8871" max="8871" width="16.28515625" style="69" customWidth="1"/>
    <col min="8872" max="8872" width="17" style="69" customWidth="1"/>
    <col min="8873" max="8873" width="14.7109375" style="69" customWidth="1"/>
    <col min="8874" max="8874" width="15.5703125" style="69" customWidth="1"/>
    <col min="8875" max="9123" width="11.5703125" style="69"/>
    <col min="9124" max="9124" width="47.7109375" style="69" customWidth="1"/>
    <col min="9125" max="9126" width="16.42578125" style="69" customWidth="1"/>
    <col min="9127" max="9127" width="16.28515625" style="69" customWidth="1"/>
    <col min="9128" max="9128" width="17" style="69" customWidth="1"/>
    <col min="9129" max="9129" width="14.7109375" style="69" customWidth="1"/>
    <col min="9130" max="9130" width="15.5703125" style="69" customWidth="1"/>
    <col min="9131" max="9379" width="11.5703125" style="69"/>
    <col min="9380" max="9380" width="47.7109375" style="69" customWidth="1"/>
    <col min="9381" max="9382" width="16.42578125" style="69" customWidth="1"/>
    <col min="9383" max="9383" width="16.28515625" style="69" customWidth="1"/>
    <col min="9384" max="9384" width="17" style="69" customWidth="1"/>
    <col min="9385" max="9385" width="14.7109375" style="69" customWidth="1"/>
    <col min="9386" max="9386" width="15.5703125" style="69" customWidth="1"/>
    <col min="9387" max="9635" width="11.5703125" style="69"/>
    <col min="9636" max="9636" width="47.7109375" style="69" customWidth="1"/>
    <col min="9637" max="9638" width="16.42578125" style="69" customWidth="1"/>
    <col min="9639" max="9639" width="16.28515625" style="69" customWidth="1"/>
    <col min="9640" max="9640" width="17" style="69" customWidth="1"/>
    <col min="9641" max="9641" width="14.7109375" style="69" customWidth="1"/>
    <col min="9642" max="9642" width="15.5703125" style="69" customWidth="1"/>
    <col min="9643" max="9891" width="11.5703125" style="69"/>
    <col min="9892" max="9892" width="47.7109375" style="69" customWidth="1"/>
    <col min="9893" max="9894" width="16.42578125" style="69" customWidth="1"/>
    <col min="9895" max="9895" width="16.28515625" style="69" customWidth="1"/>
    <col min="9896" max="9896" width="17" style="69" customWidth="1"/>
    <col min="9897" max="9897" width="14.7109375" style="69" customWidth="1"/>
    <col min="9898" max="9898" width="15.5703125" style="69" customWidth="1"/>
    <col min="9899" max="10147" width="11.5703125" style="69"/>
    <col min="10148" max="10148" width="47.7109375" style="69" customWidth="1"/>
    <col min="10149" max="10150" width="16.42578125" style="69" customWidth="1"/>
    <col min="10151" max="10151" width="16.28515625" style="69" customWidth="1"/>
    <col min="10152" max="10152" width="17" style="69" customWidth="1"/>
    <col min="10153" max="10153" width="14.7109375" style="69" customWidth="1"/>
    <col min="10154" max="10154" width="15.5703125" style="69" customWidth="1"/>
    <col min="10155" max="10403" width="11.5703125" style="69"/>
    <col min="10404" max="10404" width="47.7109375" style="69" customWidth="1"/>
    <col min="10405" max="10406" width="16.42578125" style="69" customWidth="1"/>
    <col min="10407" max="10407" width="16.28515625" style="69" customWidth="1"/>
    <col min="10408" max="10408" width="17" style="69" customWidth="1"/>
    <col min="10409" max="10409" width="14.7109375" style="69" customWidth="1"/>
    <col min="10410" max="10410" width="15.5703125" style="69" customWidth="1"/>
    <col min="10411" max="10659" width="11.5703125" style="69"/>
    <col min="10660" max="10660" width="47.7109375" style="69" customWidth="1"/>
    <col min="10661" max="10662" width="16.42578125" style="69" customWidth="1"/>
    <col min="10663" max="10663" width="16.28515625" style="69" customWidth="1"/>
    <col min="10664" max="10664" width="17" style="69" customWidth="1"/>
    <col min="10665" max="10665" width="14.7109375" style="69" customWidth="1"/>
    <col min="10666" max="10666" width="15.5703125" style="69" customWidth="1"/>
    <col min="10667" max="10915" width="11.5703125" style="69"/>
    <col min="10916" max="10916" width="47.7109375" style="69" customWidth="1"/>
    <col min="10917" max="10918" width="16.42578125" style="69" customWidth="1"/>
    <col min="10919" max="10919" width="16.28515625" style="69" customWidth="1"/>
    <col min="10920" max="10920" width="17" style="69" customWidth="1"/>
    <col min="10921" max="10921" width="14.7109375" style="69" customWidth="1"/>
    <col min="10922" max="10922" width="15.5703125" style="69" customWidth="1"/>
    <col min="10923" max="11171" width="11.5703125" style="69"/>
    <col min="11172" max="11172" width="47.7109375" style="69" customWidth="1"/>
    <col min="11173" max="11174" width="16.42578125" style="69" customWidth="1"/>
    <col min="11175" max="11175" width="16.28515625" style="69" customWidth="1"/>
    <col min="11176" max="11176" width="17" style="69" customWidth="1"/>
    <col min="11177" max="11177" width="14.7109375" style="69" customWidth="1"/>
    <col min="11178" max="11178" width="15.5703125" style="69" customWidth="1"/>
    <col min="11179" max="11427" width="11.5703125" style="69"/>
    <col min="11428" max="11428" width="47.7109375" style="69" customWidth="1"/>
    <col min="11429" max="11430" width="16.42578125" style="69" customWidth="1"/>
    <col min="11431" max="11431" width="16.28515625" style="69" customWidth="1"/>
    <col min="11432" max="11432" width="17" style="69" customWidth="1"/>
    <col min="11433" max="11433" width="14.7109375" style="69" customWidth="1"/>
    <col min="11434" max="11434" width="15.5703125" style="69" customWidth="1"/>
    <col min="11435" max="11683" width="11.5703125" style="69"/>
    <col min="11684" max="11684" width="47.7109375" style="69" customWidth="1"/>
    <col min="11685" max="11686" width="16.42578125" style="69" customWidth="1"/>
    <col min="11687" max="11687" width="16.28515625" style="69" customWidth="1"/>
    <col min="11688" max="11688" width="17" style="69" customWidth="1"/>
    <col min="11689" max="11689" width="14.7109375" style="69" customWidth="1"/>
    <col min="11690" max="11690" width="15.5703125" style="69" customWidth="1"/>
    <col min="11691" max="11939" width="11.5703125" style="69"/>
    <col min="11940" max="11940" width="47.7109375" style="69" customWidth="1"/>
    <col min="11941" max="11942" width="16.42578125" style="69" customWidth="1"/>
    <col min="11943" max="11943" width="16.28515625" style="69" customWidth="1"/>
    <col min="11944" max="11944" width="17" style="69" customWidth="1"/>
    <col min="11945" max="11945" width="14.7109375" style="69" customWidth="1"/>
    <col min="11946" max="11946" width="15.5703125" style="69" customWidth="1"/>
    <col min="11947" max="12195" width="11.5703125" style="69"/>
    <col min="12196" max="12196" width="47.7109375" style="69" customWidth="1"/>
    <col min="12197" max="12198" width="16.42578125" style="69" customWidth="1"/>
    <col min="12199" max="12199" width="16.28515625" style="69" customWidth="1"/>
    <col min="12200" max="12200" width="17" style="69" customWidth="1"/>
    <col min="12201" max="12201" width="14.7109375" style="69" customWidth="1"/>
    <col min="12202" max="12202" width="15.5703125" style="69" customWidth="1"/>
    <col min="12203" max="12451" width="11.5703125" style="69"/>
    <col min="12452" max="12452" width="47.7109375" style="69" customWidth="1"/>
    <col min="12453" max="12454" width="16.42578125" style="69" customWidth="1"/>
    <col min="12455" max="12455" width="16.28515625" style="69" customWidth="1"/>
    <col min="12456" max="12456" width="17" style="69" customWidth="1"/>
    <col min="12457" max="12457" width="14.7109375" style="69" customWidth="1"/>
    <col min="12458" max="12458" width="15.5703125" style="69" customWidth="1"/>
    <col min="12459" max="12707" width="11.5703125" style="69"/>
    <col min="12708" max="12708" width="47.7109375" style="69" customWidth="1"/>
    <col min="12709" max="12710" width="16.42578125" style="69" customWidth="1"/>
    <col min="12711" max="12711" width="16.28515625" style="69" customWidth="1"/>
    <col min="12712" max="12712" width="17" style="69" customWidth="1"/>
    <col min="12713" max="12713" width="14.7109375" style="69" customWidth="1"/>
    <col min="12714" max="12714" width="15.5703125" style="69" customWidth="1"/>
    <col min="12715" max="12963" width="11.5703125" style="69"/>
    <col min="12964" max="12964" width="47.7109375" style="69" customWidth="1"/>
    <col min="12965" max="12966" width="16.42578125" style="69" customWidth="1"/>
    <col min="12967" max="12967" width="16.28515625" style="69" customWidth="1"/>
    <col min="12968" max="12968" width="17" style="69" customWidth="1"/>
    <col min="12969" max="12969" width="14.7109375" style="69" customWidth="1"/>
    <col min="12970" max="12970" width="15.5703125" style="69" customWidth="1"/>
    <col min="12971" max="13219" width="11.5703125" style="69"/>
    <col min="13220" max="13220" width="47.7109375" style="69" customWidth="1"/>
    <col min="13221" max="13222" width="16.42578125" style="69" customWidth="1"/>
    <col min="13223" max="13223" width="16.28515625" style="69" customWidth="1"/>
    <col min="13224" max="13224" width="17" style="69" customWidth="1"/>
    <col min="13225" max="13225" width="14.7109375" style="69" customWidth="1"/>
    <col min="13226" max="13226" width="15.5703125" style="69" customWidth="1"/>
    <col min="13227" max="13475" width="11.5703125" style="69"/>
    <col min="13476" max="13476" width="47.7109375" style="69" customWidth="1"/>
    <col min="13477" max="13478" width="16.42578125" style="69" customWidth="1"/>
    <col min="13479" max="13479" width="16.28515625" style="69" customWidth="1"/>
    <col min="13480" max="13480" width="17" style="69" customWidth="1"/>
    <col min="13481" max="13481" width="14.7109375" style="69" customWidth="1"/>
    <col min="13482" max="13482" width="15.5703125" style="69" customWidth="1"/>
    <col min="13483" max="13731" width="11.5703125" style="69"/>
    <col min="13732" max="13732" width="47.7109375" style="69" customWidth="1"/>
    <col min="13733" max="13734" width="16.42578125" style="69" customWidth="1"/>
    <col min="13735" max="13735" width="16.28515625" style="69" customWidth="1"/>
    <col min="13736" max="13736" width="17" style="69" customWidth="1"/>
    <col min="13737" max="13737" width="14.7109375" style="69" customWidth="1"/>
    <col min="13738" max="13738" width="15.5703125" style="69" customWidth="1"/>
    <col min="13739" max="13987" width="11.5703125" style="69"/>
    <col min="13988" max="13988" width="47.7109375" style="69" customWidth="1"/>
    <col min="13989" max="13990" width="16.42578125" style="69" customWidth="1"/>
    <col min="13991" max="13991" width="16.28515625" style="69" customWidth="1"/>
    <col min="13992" max="13992" width="17" style="69" customWidth="1"/>
    <col min="13993" max="13993" width="14.7109375" style="69" customWidth="1"/>
    <col min="13994" max="13994" width="15.5703125" style="69" customWidth="1"/>
    <col min="13995" max="14243" width="11.5703125" style="69"/>
    <col min="14244" max="14244" width="47.7109375" style="69" customWidth="1"/>
    <col min="14245" max="14246" width="16.42578125" style="69" customWidth="1"/>
    <col min="14247" max="14247" width="16.28515625" style="69" customWidth="1"/>
    <col min="14248" max="14248" width="17" style="69" customWidth="1"/>
    <col min="14249" max="14249" width="14.7109375" style="69" customWidth="1"/>
    <col min="14250" max="14250" width="15.5703125" style="69" customWidth="1"/>
    <col min="14251" max="14499" width="11.5703125" style="69"/>
    <col min="14500" max="14500" width="47.7109375" style="69" customWidth="1"/>
    <col min="14501" max="14502" width="16.42578125" style="69" customWidth="1"/>
    <col min="14503" max="14503" width="16.28515625" style="69" customWidth="1"/>
    <col min="14504" max="14504" width="17" style="69" customWidth="1"/>
    <col min="14505" max="14505" width="14.7109375" style="69" customWidth="1"/>
    <col min="14506" max="14506" width="15.5703125" style="69" customWidth="1"/>
    <col min="14507" max="14755" width="11.5703125" style="69"/>
    <col min="14756" max="14756" width="47.7109375" style="69" customWidth="1"/>
    <col min="14757" max="14758" width="16.42578125" style="69" customWidth="1"/>
    <col min="14759" max="14759" width="16.28515625" style="69" customWidth="1"/>
    <col min="14760" max="14760" width="17" style="69" customWidth="1"/>
    <col min="14761" max="14761" width="14.7109375" style="69" customWidth="1"/>
    <col min="14762" max="14762" width="15.5703125" style="69" customWidth="1"/>
    <col min="14763" max="15011" width="11.5703125" style="69"/>
    <col min="15012" max="15012" width="47.7109375" style="69" customWidth="1"/>
    <col min="15013" max="15014" width="16.42578125" style="69" customWidth="1"/>
    <col min="15015" max="15015" width="16.28515625" style="69" customWidth="1"/>
    <col min="15016" max="15016" width="17" style="69" customWidth="1"/>
    <col min="15017" max="15017" width="14.7109375" style="69" customWidth="1"/>
    <col min="15018" max="15018" width="15.5703125" style="69" customWidth="1"/>
    <col min="15019" max="15267" width="11.5703125" style="69"/>
    <col min="15268" max="15268" width="47.7109375" style="69" customWidth="1"/>
    <col min="15269" max="15270" width="16.42578125" style="69" customWidth="1"/>
    <col min="15271" max="15271" width="16.28515625" style="69" customWidth="1"/>
    <col min="15272" max="15272" width="17" style="69" customWidth="1"/>
    <col min="15273" max="15273" width="14.7109375" style="69" customWidth="1"/>
    <col min="15274" max="15274" width="15.5703125" style="69" customWidth="1"/>
    <col min="15275" max="15523" width="11.5703125" style="69"/>
    <col min="15524" max="15524" width="47.7109375" style="69" customWidth="1"/>
    <col min="15525" max="15526" width="16.42578125" style="69" customWidth="1"/>
    <col min="15527" max="15527" width="16.28515625" style="69" customWidth="1"/>
    <col min="15528" max="15528" width="17" style="69" customWidth="1"/>
    <col min="15529" max="15529" width="14.7109375" style="69" customWidth="1"/>
    <col min="15530" max="15530" width="15.5703125" style="69" customWidth="1"/>
    <col min="15531" max="15779" width="11.5703125" style="69"/>
    <col min="15780" max="15780" width="47.7109375" style="69" customWidth="1"/>
    <col min="15781" max="15782" width="16.42578125" style="69" customWidth="1"/>
    <col min="15783" max="15783" width="16.28515625" style="69" customWidth="1"/>
    <col min="15784" max="15784" width="17" style="69" customWidth="1"/>
    <col min="15785" max="15785" width="14.7109375" style="69" customWidth="1"/>
    <col min="15786" max="15786" width="15.5703125" style="69" customWidth="1"/>
    <col min="15787" max="16035" width="11.5703125" style="69"/>
    <col min="16036" max="16036" width="47.7109375" style="69" customWidth="1"/>
    <col min="16037" max="16038" width="16.42578125" style="69" customWidth="1"/>
    <col min="16039" max="16039" width="16.28515625" style="69" customWidth="1"/>
    <col min="16040" max="16040" width="17" style="69" customWidth="1"/>
    <col min="16041" max="16041" width="14.7109375" style="69" customWidth="1"/>
    <col min="16042" max="16042" width="15.5703125" style="69" customWidth="1"/>
    <col min="16043" max="16384" width="11.5703125" style="69"/>
  </cols>
  <sheetData>
    <row r="1" spans="1:7" x14ac:dyDescent="0.25">
      <c r="A1" s="194" t="s">
        <v>439</v>
      </c>
      <c r="B1" s="194"/>
      <c r="C1" s="194"/>
      <c r="D1" s="194"/>
      <c r="E1" s="194"/>
      <c r="F1" s="194"/>
      <c r="G1" s="194"/>
    </row>
    <row r="2" spans="1:7" x14ac:dyDescent="0.25">
      <c r="A2" s="128" t="str">
        <f>'Formato 1'!A2</f>
        <v>Municipio de Valle de Santiago, Gto.</v>
      </c>
      <c r="B2" s="129"/>
      <c r="C2" s="129"/>
      <c r="D2" s="129"/>
      <c r="E2" s="129"/>
      <c r="F2" s="129"/>
      <c r="G2" s="130"/>
    </row>
    <row r="3" spans="1:7" x14ac:dyDescent="0.25">
      <c r="A3" s="131" t="s">
        <v>440</v>
      </c>
      <c r="B3" s="132"/>
      <c r="C3" s="132"/>
      <c r="D3" s="132"/>
      <c r="E3" s="132"/>
      <c r="F3" s="132"/>
      <c r="G3" s="133"/>
    </row>
    <row r="4" spans="1:7" x14ac:dyDescent="0.25">
      <c r="A4" s="131" t="s">
        <v>2</v>
      </c>
      <c r="B4" s="132"/>
      <c r="C4" s="132"/>
      <c r="D4" s="132"/>
      <c r="E4" s="132"/>
      <c r="F4" s="132"/>
      <c r="G4" s="133"/>
    </row>
    <row r="5" spans="1:7" x14ac:dyDescent="0.25">
      <c r="A5" s="131" t="s">
        <v>441</v>
      </c>
      <c r="B5" s="132"/>
      <c r="C5" s="132"/>
      <c r="D5" s="132"/>
      <c r="E5" s="132"/>
      <c r="F5" s="132"/>
      <c r="G5" s="133"/>
    </row>
    <row r="6" spans="1:7" x14ac:dyDescent="0.25">
      <c r="A6" s="192" t="s">
        <v>442</v>
      </c>
      <c r="B6" s="36">
        <v>2022</v>
      </c>
      <c r="C6" s="192">
        <f>+B6+1</f>
        <v>2023</v>
      </c>
      <c r="D6" s="192">
        <f>+C6+1</f>
        <v>2024</v>
      </c>
      <c r="E6" s="192">
        <f>+D6+1</f>
        <v>2025</v>
      </c>
      <c r="F6" s="192">
        <f>+E6+1</f>
        <v>2026</v>
      </c>
      <c r="G6" s="192">
        <f>+F6+1</f>
        <v>2027</v>
      </c>
    </row>
    <row r="7" spans="1:7" ht="83.25" customHeight="1" x14ac:dyDescent="0.25">
      <c r="A7" s="193"/>
      <c r="B7" s="70" t="s">
        <v>443</v>
      </c>
      <c r="C7" s="193"/>
      <c r="D7" s="193"/>
      <c r="E7" s="193"/>
      <c r="F7" s="193"/>
      <c r="G7" s="193"/>
    </row>
    <row r="8" spans="1:7" ht="30" x14ac:dyDescent="0.25">
      <c r="A8" s="71" t="s">
        <v>444</v>
      </c>
      <c r="B8" s="35">
        <f>SUM(B9:B20)</f>
        <v>0</v>
      </c>
      <c r="C8" s="35">
        <f t="shared" ref="C8:G8" si="0">SUM(C9:C20)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63" t="s">
        <v>234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235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236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445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238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63" t="s">
        <v>239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30" x14ac:dyDescent="0.25">
      <c r="A15" s="64" t="s">
        <v>446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4" t="s">
        <v>447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5" t="s">
        <v>448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259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260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449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0"/>
      <c r="B21" s="60"/>
      <c r="C21" s="60"/>
      <c r="D21" s="60"/>
      <c r="E21" s="60"/>
      <c r="F21" s="60"/>
      <c r="G21" s="60"/>
    </row>
    <row r="22" spans="1:7" x14ac:dyDescent="0.25">
      <c r="A22" s="66" t="s">
        <v>450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3" t="s">
        <v>451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452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453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30" x14ac:dyDescent="0.25">
      <c r="A26" s="64" t="s">
        <v>285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286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60"/>
      <c r="B28" s="60"/>
      <c r="C28" s="60"/>
      <c r="D28" s="60"/>
      <c r="E28" s="60"/>
      <c r="F28" s="60"/>
      <c r="G28" s="60"/>
    </row>
    <row r="29" spans="1:7" x14ac:dyDescent="0.25">
      <c r="A29" s="66" t="s">
        <v>454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3" t="s">
        <v>289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0"/>
      <c r="B31" s="60"/>
      <c r="C31" s="60"/>
      <c r="D31" s="60"/>
      <c r="E31" s="60"/>
      <c r="F31" s="60"/>
      <c r="G31" s="60"/>
    </row>
    <row r="32" spans="1:7" x14ac:dyDescent="0.25">
      <c r="A32" s="72" t="s">
        <v>455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0"/>
      <c r="B33" s="60"/>
      <c r="C33" s="60"/>
      <c r="D33" s="60"/>
      <c r="E33" s="60"/>
      <c r="F33" s="60"/>
      <c r="G33" s="60"/>
    </row>
    <row r="34" spans="1:7" x14ac:dyDescent="0.25">
      <c r="A34" s="66" t="s">
        <v>291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3" t="s">
        <v>456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45" customHeight="1" x14ac:dyDescent="0.25">
      <c r="A36" s="73" t="s">
        <v>293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66" t="s">
        <v>457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4"/>
      <c r="B38" s="68"/>
      <c r="C38" s="68"/>
      <c r="D38" s="68"/>
      <c r="E38" s="68"/>
      <c r="F38" s="68"/>
      <c r="G38" s="6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95" t="s">
        <v>458</v>
      </c>
      <c r="B1" s="195"/>
      <c r="C1" s="195"/>
      <c r="D1" s="195"/>
      <c r="E1" s="195"/>
      <c r="F1" s="195"/>
      <c r="G1" s="195"/>
    </row>
    <row r="2" spans="1:7" x14ac:dyDescent="0.25">
      <c r="A2" s="128" t="str">
        <f>'Formato 1'!A2</f>
        <v>Municipio de Valle de Santiago, Gto.</v>
      </c>
      <c r="B2" s="129"/>
      <c r="C2" s="129"/>
      <c r="D2" s="129"/>
      <c r="E2" s="129"/>
      <c r="F2" s="129"/>
      <c r="G2" s="130"/>
    </row>
    <row r="3" spans="1:7" x14ac:dyDescent="0.25">
      <c r="A3" s="113" t="s">
        <v>459</v>
      </c>
      <c r="B3" s="114"/>
      <c r="C3" s="114"/>
      <c r="D3" s="114"/>
      <c r="E3" s="114"/>
      <c r="F3" s="114"/>
      <c r="G3" s="115"/>
    </row>
    <row r="4" spans="1:7" x14ac:dyDescent="0.25">
      <c r="A4" s="113" t="s">
        <v>2</v>
      </c>
      <c r="B4" s="114"/>
      <c r="C4" s="114"/>
      <c r="D4" s="114"/>
      <c r="E4" s="114"/>
      <c r="F4" s="114"/>
      <c r="G4" s="115"/>
    </row>
    <row r="5" spans="1:7" x14ac:dyDescent="0.25">
      <c r="A5" s="113" t="s">
        <v>441</v>
      </c>
      <c r="B5" s="114"/>
      <c r="C5" s="114"/>
      <c r="D5" s="114"/>
      <c r="E5" s="114"/>
      <c r="F5" s="114"/>
      <c r="G5" s="115"/>
    </row>
    <row r="6" spans="1:7" x14ac:dyDescent="0.25">
      <c r="A6" s="196" t="s">
        <v>460</v>
      </c>
      <c r="B6" s="36">
        <v>2022</v>
      </c>
      <c r="C6" s="192">
        <f>+B6+1</f>
        <v>2023</v>
      </c>
      <c r="D6" s="192">
        <f>+C6+1</f>
        <v>2024</v>
      </c>
      <c r="E6" s="192">
        <f>+D6+1</f>
        <v>2025</v>
      </c>
      <c r="F6" s="192">
        <f>+E6+1</f>
        <v>2026</v>
      </c>
      <c r="G6" s="192">
        <f>+F6+1</f>
        <v>2027</v>
      </c>
    </row>
    <row r="7" spans="1:7" ht="57.75" customHeight="1" x14ac:dyDescent="0.25">
      <c r="A7" s="197"/>
      <c r="B7" s="37" t="s">
        <v>443</v>
      </c>
      <c r="C7" s="193"/>
      <c r="D7" s="193"/>
      <c r="E7" s="193"/>
      <c r="F7" s="193"/>
      <c r="G7" s="193"/>
    </row>
    <row r="8" spans="1:7" x14ac:dyDescent="0.25">
      <c r="A8" s="26" t="s">
        <v>461</v>
      </c>
      <c r="B8" s="38">
        <f>SUM(B9:B17)</f>
        <v>0</v>
      </c>
      <c r="C8" s="38">
        <f t="shared" ref="C8:G8" si="0">SUM(C9:C17)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</row>
    <row r="9" spans="1:7" x14ac:dyDescent="0.25">
      <c r="A9" s="58" t="s">
        <v>462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463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8" t="s">
        <v>464</v>
      </c>
      <c r="B11" s="60">
        <v>0</v>
      </c>
      <c r="C11" s="60"/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9" t="s">
        <v>465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9" t="s">
        <v>466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8" t="s">
        <v>467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9" t="s">
        <v>468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469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8" t="s">
        <v>470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/>
      <c r="B18" s="45"/>
      <c r="C18" s="45"/>
      <c r="D18" s="45"/>
      <c r="E18" s="45"/>
      <c r="F18" s="45"/>
      <c r="G18" s="45"/>
    </row>
    <row r="19" spans="1:7" x14ac:dyDescent="0.25">
      <c r="A19" s="3" t="s">
        <v>471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8" t="s">
        <v>462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463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8" t="s">
        <v>464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9" t="s">
        <v>465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9" t="s">
        <v>466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9" t="s">
        <v>467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9" t="s">
        <v>468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472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8" t="s">
        <v>470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45"/>
      <c r="B29" s="45"/>
      <c r="C29" s="45"/>
      <c r="D29" s="45"/>
      <c r="E29" s="45"/>
      <c r="F29" s="45"/>
      <c r="G29" s="45"/>
    </row>
    <row r="30" spans="1:7" x14ac:dyDescent="0.25">
      <c r="A30" s="3" t="s">
        <v>473</v>
      </c>
      <c r="B30" s="39">
        <f t="shared" ref="B30:G30" si="2">B8+B19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</row>
    <row r="31" spans="1:7" x14ac:dyDescent="0.25">
      <c r="A31" s="55"/>
      <c r="B31" s="55"/>
      <c r="C31" s="55"/>
      <c r="D31" s="55"/>
      <c r="E31" s="55"/>
      <c r="F31" s="55"/>
      <c r="G31" s="5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95" t="s">
        <v>474</v>
      </c>
      <c r="B1" s="195"/>
      <c r="C1" s="195"/>
      <c r="D1" s="195"/>
      <c r="E1" s="195"/>
      <c r="F1" s="195"/>
      <c r="G1" s="195"/>
    </row>
    <row r="2" spans="1:7" x14ac:dyDescent="0.25">
      <c r="A2" s="128" t="str">
        <f>'Formato 1'!A2</f>
        <v>Municipio de Valle de Santiago, Gto.</v>
      </c>
      <c r="B2" s="129"/>
      <c r="C2" s="129"/>
      <c r="D2" s="129"/>
      <c r="E2" s="129"/>
      <c r="F2" s="129"/>
      <c r="G2" s="130"/>
    </row>
    <row r="3" spans="1:7" x14ac:dyDescent="0.25">
      <c r="A3" s="113" t="s">
        <v>475</v>
      </c>
      <c r="B3" s="114"/>
      <c r="C3" s="114"/>
      <c r="D3" s="114"/>
      <c r="E3" s="114"/>
      <c r="F3" s="114"/>
      <c r="G3" s="115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199" t="s">
        <v>442</v>
      </c>
      <c r="B5" s="200">
        <v>2017</v>
      </c>
      <c r="C5" s="200">
        <f>+B5+1</f>
        <v>2018</v>
      </c>
      <c r="D5" s="200">
        <f>+C5+1</f>
        <v>2019</v>
      </c>
      <c r="E5" s="200">
        <f>+D5+1</f>
        <v>2020</v>
      </c>
      <c r="F5" s="200">
        <f>+E5+1</f>
        <v>2021</v>
      </c>
      <c r="G5" s="36">
        <f>+F5+1</f>
        <v>2022</v>
      </c>
    </row>
    <row r="6" spans="1:7" ht="32.25" x14ac:dyDescent="0.25">
      <c r="A6" s="176"/>
      <c r="B6" s="201"/>
      <c r="C6" s="201"/>
      <c r="D6" s="201"/>
      <c r="E6" s="201"/>
      <c r="F6" s="201"/>
      <c r="G6" s="37" t="s">
        <v>476</v>
      </c>
    </row>
    <row r="7" spans="1:7" x14ac:dyDescent="0.25">
      <c r="A7" s="62" t="s">
        <v>444</v>
      </c>
      <c r="B7" s="38">
        <f>SUM(B9:B19)</f>
        <v>0</v>
      </c>
      <c r="C7" s="38">
        <f>SUM(C8:C19)</f>
        <v>0</v>
      </c>
      <c r="D7" s="38">
        <f>SUM(D8:D19)</f>
        <v>0</v>
      </c>
      <c r="E7" s="38">
        <f>SUM(E8:E19)</f>
        <v>0</v>
      </c>
      <c r="F7" s="38">
        <f>SUM(F8:F19)</f>
        <v>0</v>
      </c>
      <c r="G7" s="38">
        <f>SUM(G8:G19)</f>
        <v>0</v>
      </c>
    </row>
    <row r="8" spans="1:7" x14ac:dyDescent="0.25">
      <c r="A8" s="63" t="s">
        <v>477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63" t="s">
        <v>478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479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480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481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482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64" t="s">
        <v>483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63" t="s">
        <v>484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5" t="s">
        <v>485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3" t="s">
        <v>486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487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488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0"/>
      <c r="B20" s="60"/>
      <c r="C20" s="60"/>
      <c r="D20" s="60"/>
      <c r="E20" s="60"/>
      <c r="F20" s="60"/>
      <c r="G20" s="60"/>
    </row>
    <row r="21" spans="1:7" x14ac:dyDescent="0.25">
      <c r="A21" s="66" t="s">
        <v>450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3" t="s">
        <v>489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490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491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45" customHeight="1" x14ac:dyDescent="0.25">
      <c r="A25" s="64" t="s">
        <v>492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493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45"/>
      <c r="B27" s="60"/>
      <c r="C27" s="60"/>
      <c r="D27" s="60"/>
      <c r="E27" s="60"/>
      <c r="F27" s="60"/>
      <c r="G27" s="60"/>
    </row>
    <row r="28" spans="1:7" x14ac:dyDescent="0.25">
      <c r="A28" s="3" t="s">
        <v>454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8" t="s">
        <v>289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45"/>
      <c r="B30" s="60"/>
      <c r="C30" s="60"/>
      <c r="D30" s="60"/>
      <c r="E30" s="60"/>
      <c r="F30" s="60"/>
      <c r="G30" s="60"/>
    </row>
    <row r="31" spans="1:7" x14ac:dyDescent="0.25">
      <c r="A31" s="3" t="s">
        <v>494</v>
      </c>
      <c r="B31" s="39">
        <f>B7+B21+B28</f>
        <v>0</v>
      </c>
      <c r="C31" s="39">
        <f t="shared" ref="C31:G31" si="2">C7+C21+C28</f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</row>
    <row r="32" spans="1:7" x14ac:dyDescent="0.25">
      <c r="A32" s="45"/>
      <c r="B32" s="60"/>
      <c r="C32" s="60"/>
      <c r="D32" s="60"/>
      <c r="E32" s="60"/>
      <c r="F32" s="60"/>
      <c r="G32" s="60"/>
    </row>
    <row r="33" spans="1:7" x14ac:dyDescent="0.25">
      <c r="A33" s="3" t="s">
        <v>291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7" t="s">
        <v>456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45" customHeight="1" x14ac:dyDescent="0.25">
      <c r="A35" s="67" t="s">
        <v>495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3" t="s">
        <v>496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5"/>
      <c r="B37" s="68"/>
      <c r="C37" s="68"/>
      <c r="D37" s="68"/>
      <c r="E37" s="68"/>
      <c r="F37" s="68"/>
      <c r="G37" s="68"/>
    </row>
    <row r="38" spans="1:7" x14ac:dyDescent="0.25">
      <c r="A38" s="61"/>
    </row>
    <row r="39" spans="1:7" x14ac:dyDescent="0.25">
      <c r="A39" s="198" t="s">
        <v>497</v>
      </c>
      <c r="B39" s="198"/>
      <c r="C39" s="198"/>
      <c r="D39" s="198"/>
      <c r="E39" s="198"/>
      <c r="F39" s="198"/>
      <c r="G39" s="198"/>
    </row>
    <row r="40" spans="1:7" x14ac:dyDescent="0.25">
      <c r="A40" s="198" t="s">
        <v>498</v>
      </c>
      <c r="B40" s="198"/>
      <c r="C40" s="198"/>
      <c r="D40" s="198"/>
      <c r="E40" s="198"/>
      <c r="F40" s="198"/>
      <c r="G40" s="19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95" t="s">
        <v>499</v>
      </c>
      <c r="B1" s="195"/>
      <c r="C1" s="195"/>
      <c r="D1" s="195"/>
      <c r="E1" s="195"/>
      <c r="F1" s="195"/>
      <c r="G1" s="195"/>
    </row>
    <row r="2" spans="1:7" x14ac:dyDescent="0.25">
      <c r="A2" s="128" t="str">
        <f>'Formato 1'!A2</f>
        <v>Municipio de Valle de Santiago, Gto.</v>
      </c>
      <c r="B2" s="129"/>
      <c r="C2" s="129"/>
      <c r="D2" s="129"/>
      <c r="E2" s="129"/>
      <c r="F2" s="129"/>
      <c r="G2" s="130"/>
    </row>
    <row r="3" spans="1:7" x14ac:dyDescent="0.25">
      <c r="A3" s="113" t="s">
        <v>500</v>
      </c>
      <c r="B3" s="114"/>
      <c r="C3" s="114"/>
      <c r="D3" s="114"/>
      <c r="E3" s="114"/>
      <c r="F3" s="114"/>
      <c r="G3" s="115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202" t="s">
        <v>460</v>
      </c>
      <c r="B5" s="200">
        <v>2017</v>
      </c>
      <c r="C5" s="200">
        <f>+B5+1</f>
        <v>2018</v>
      </c>
      <c r="D5" s="200">
        <f>+C5+1</f>
        <v>2019</v>
      </c>
      <c r="E5" s="200">
        <f>+D5+1</f>
        <v>2020</v>
      </c>
      <c r="F5" s="200">
        <f>+E5+1</f>
        <v>2021</v>
      </c>
      <c r="G5" s="36">
        <v>2022</v>
      </c>
    </row>
    <row r="6" spans="1:7" ht="48.75" customHeight="1" x14ac:dyDescent="0.25">
      <c r="A6" s="203"/>
      <c r="B6" s="201"/>
      <c r="C6" s="201"/>
      <c r="D6" s="201"/>
      <c r="E6" s="201"/>
      <c r="F6" s="201"/>
      <c r="G6" s="37" t="s">
        <v>501</v>
      </c>
    </row>
    <row r="7" spans="1:7" x14ac:dyDescent="0.25">
      <c r="A7" s="26" t="s">
        <v>461</v>
      </c>
      <c r="B7" s="38">
        <f>SUM(B8:B16)</f>
        <v>0</v>
      </c>
      <c r="C7" s="38">
        <f>SUM(C8:C16)</f>
        <v>0</v>
      </c>
      <c r="D7" s="38">
        <f>SUM(D8:D16)</f>
        <v>0</v>
      </c>
      <c r="E7" s="38">
        <f>SUM(E8:E16)</f>
        <v>0</v>
      </c>
      <c r="F7" s="38">
        <f>SUM(F8:F16)</f>
        <v>0</v>
      </c>
      <c r="G7" s="38">
        <f t="shared" ref="G7" si="0">SUM(G8:G16)</f>
        <v>0</v>
      </c>
    </row>
    <row r="8" spans="1:7" x14ac:dyDescent="0.25">
      <c r="A8" s="58" t="s">
        <v>462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8" t="s">
        <v>463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464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30" customHeight="1" x14ac:dyDescent="0.25">
      <c r="A11" s="59" t="s">
        <v>465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30" customHeight="1" x14ac:dyDescent="0.25">
      <c r="A12" s="59" t="s">
        <v>466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8" t="s">
        <v>467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59" t="s">
        <v>468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8" t="s">
        <v>469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470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45"/>
      <c r="B17" s="45"/>
      <c r="C17" s="45"/>
      <c r="D17" s="45"/>
      <c r="E17" s="45"/>
      <c r="F17" s="45"/>
      <c r="G17" s="45"/>
    </row>
    <row r="18" spans="1:7" x14ac:dyDescent="0.25">
      <c r="A18" s="3" t="s">
        <v>471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8" t="s">
        <v>462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8" t="s">
        <v>463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464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ht="30" customHeight="1" x14ac:dyDescent="0.25">
      <c r="A22" s="59" t="s">
        <v>465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8" t="s">
        <v>466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8" t="s">
        <v>467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8" t="s">
        <v>468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8" t="s">
        <v>472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470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45"/>
      <c r="B28" s="45"/>
      <c r="C28" s="45"/>
      <c r="D28" s="45"/>
      <c r="E28" s="45"/>
      <c r="F28" s="45"/>
      <c r="G28" s="45"/>
    </row>
    <row r="29" spans="1:7" x14ac:dyDescent="0.25">
      <c r="A29" s="3" t="s">
        <v>502</v>
      </c>
      <c r="B29" s="39">
        <f>B7+B18</f>
        <v>0</v>
      </c>
      <c r="C29" s="39">
        <f t="shared" ref="C29:G29" si="2">C7+C18</f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</row>
    <row r="30" spans="1:7" x14ac:dyDescent="0.25">
      <c r="A30" s="55"/>
      <c r="B30" s="55"/>
      <c r="C30" s="55"/>
      <c r="D30" s="55"/>
      <c r="E30" s="55"/>
      <c r="F30" s="55"/>
      <c r="G30" s="55"/>
    </row>
    <row r="31" spans="1:7" x14ac:dyDescent="0.25">
      <c r="A31" s="61"/>
    </row>
    <row r="32" spans="1:7" x14ac:dyDescent="0.25">
      <c r="A32" s="198" t="s">
        <v>497</v>
      </c>
      <c r="B32" s="198"/>
      <c r="C32" s="198"/>
      <c r="D32" s="198"/>
      <c r="E32" s="198"/>
      <c r="F32" s="198"/>
      <c r="G32" s="198"/>
    </row>
    <row r="33" spans="1:7" x14ac:dyDescent="0.25">
      <c r="A33" s="198" t="s">
        <v>498</v>
      </c>
      <c r="B33" s="198"/>
      <c r="C33" s="198"/>
      <c r="D33" s="198"/>
      <c r="E33" s="198"/>
      <c r="F33" s="198"/>
      <c r="G33" s="19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7" customWidth="1"/>
    <col min="2" max="2" width="23.5703125" style="57" customWidth="1"/>
    <col min="3" max="3" width="18.42578125" style="57" customWidth="1"/>
    <col min="4" max="4" width="17.42578125" style="57" customWidth="1"/>
    <col min="5" max="5" width="19.7109375" style="57" customWidth="1"/>
    <col min="6" max="6" width="23.140625" style="57" bestFit="1" customWidth="1"/>
    <col min="7" max="211" width="65" style="57"/>
    <col min="212" max="212" width="60.5703125" style="57" customWidth="1"/>
    <col min="213" max="213" width="23.5703125" style="57" customWidth="1"/>
    <col min="214" max="214" width="18.42578125" style="57" customWidth="1"/>
    <col min="215" max="215" width="17.42578125" style="57" customWidth="1"/>
    <col min="216" max="216" width="19.7109375" style="57" customWidth="1"/>
    <col min="217" max="217" width="19.140625" style="57" customWidth="1"/>
    <col min="218" max="218" width="37.28515625" style="57" bestFit="1" customWidth="1"/>
    <col min="219" max="467" width="65" style="57"/>
    <col min="468" max="468" width="60.5703125" style="57" customWidth="1"/>
    <col min="469" max="469" width="23.5703125" style="57" customWidth="1"/>
    <col min="470" max="470" width="18.42578125" style="57" customWidth="1"/>
    <col min="471" max="471" width="17.42578125" style="57" customWidth="1"/>
    <col min="472" max="472" width="19.7109375" style="57" customWidth="1"/>
    <col min="473" max="473" width="19.140625" style="57" customWidth="1"/>
    <col min="474" max="474" width="37.28515625" style="57" bestFit="1" customWidth="1"/>
    <col min="475" max="723" width="65" style="57"/>
    <col min="724" max="724" width="60.5703125" style="57" customWidth="1"/>
    <col min="725" max="725" width="23.5703125" style="57" customWidth="1"/>
    <col min="726" max="726" width="18.42578125" style="57" customWidth="1"/>
    <col min="727" max="727" width="17.42578125" style="57" customWidth="1"/>
    <col min="728" max="728" width="19.7109375" style="57" customWidth="1"/>
    <col min="729" max="729" width="19.140625" style="57" customWidth="1"/>
    <col min="730" max="730" width="37.28515625" style="57" bestFit="1" customWidth="1"/>
    <col min="731" max="979" width="65" style="57"/>
    <col min="980" max="980" width="60.5703125" style="57" customWidth="1"/>
    <col min="981" max="981" width="23.5703125" style="57" customWidth="1"/>
    <col min="982" max="982" width="18.42578125" style="57" customWidth="1"/>
    <col min="983" max="983" width="17.42578125" style="57" customWidth="1"/>
    <col min="984" max="984" width="19.7109375" style="57" customWidth="1"/>
    <col min="985" max="985" width="19.140625" style="57" customWidth="1"/>
    <col min="986" max="986" width="37.28515625" style="57" bestFit="1" customWidth="1"/>
    <col min="987" max="1235" width="65" style="57"/>
    <col min="1236" max="1236" width="60.5703125" style="57" customWidth="1"/>
    <col min="1237" max="1237" width="23.5703125" style="57" customWidth="1"/>
    <col min="1238" max="1238" width="18.42578125" style="57" customWidth="1"/>
    <col min="1239" max="1239" width="17.42578125" style="57" customWidth="1"/>
    <col min="1240" max="1240" width="19.7109375" style="57" customWidth="1"/>
    <col min="1241" max="1241" width="19.140625" style="57" customWidth="1"/>
    <col min="1242" max="1242" width="37.28515625" style="57" bestFit="1" customWidth="1"/>
    <col min="1243" max="1491" width="65" style="57"/>
    <col min="1492" max="1492" width="60.5703125" style="57" customWidth="1"/>
    <col min="1493" max="1493" width="23.5703125" style="57" customWidth="1"/>
    <col min="1494" max="1494" width="18.42578125" style="57" customWidth="1"/>
    <col min="1495" max="1495" width="17.42578125" style="57" customWidth="1"/>
    <col min="1496" max="1496" width="19.7109375" style="57" customWidth="1"/>
    <col min="1497" max="1497" width="19.140625" style="57" customWidth="1"/>
    <col min="1498" max="1498" width="37.28515625" style="57" bestFit="1" customWidth="1"/>
    <col min="1499" max="1747" width="65" style="57"/>
    <col min="1748" max="1748" width="60.5703125" style="57" customWidth="1"/>
    <col min="1749" max="1749" width="23.5703125" style="57" customWidth="1"/>
    <col min="1750" max="1750" width="18.42578125" style="57" customWidth="1"/>
    <col min="1751" max="1751" width="17.42578125" style="57" customWidth="1"/>
    <col min="1752" max="1752" width="19.7109375" style="57" customWidth="1"/>
    <col min="1753" max="1753" width="19.140625" style="57" customWidth="1"/>
    <col min="1754" max="1754" width="37.28515625" style="57" bestFit="1" customWidth="1"/>
    <col min="1755" max="2003" width="65" style="57"/>
    <col min="2004" max="2004" width="60.5703125" style="57" customWidth="1"/>
    <col min="2005" max="2005" width="23.5703125" style="57" customWidth="1"/>
    <col min="2006" max="2006" width="18.42578125" style="57" customWidth="1"/>
    <col min="2007" max="2007" width="17.42578125" style="57" customWidth="1"/>
    <col min="2008" max="2008" width="19.7109375" style="57" customWidth="1"/>
    <col min="2009" max="2009" width="19.140625" style="57" customWidth="1"/>
    <col min="2010" max="2010" width="37.28515625" style="57" bestFit="1" customWidth="1"/>
    <col min="2011" max="2259" width="65" style="57"/>
    <col min="2260" max="2260" width="60.5703125" style="57" customWidth="1"/>
    <col min="2261" max="2261" width="23.5703125" style="57" customWidth="1"/>
    <col min="2262" max="2262" width="18.42578125" style="57" customWidth="1"/>
    <col min="2263" max="2263" width="17.42578125" style="57" customWidth="1"/>
    <col min="2264" max="2264" width="19.7109375" style="57" customWidth="1"/>
    <col min="2265" max="2265" width="19.140625" style="57" customWidth="1"/>
    <col min="2266" max="2266" width="37.28515625" style="57" bestFit="1" customWidth="1"/>
    <col min="2267" max="2515" width="65" style="57"/>
    <col min="2516" max="2516" width="60.5703125" style="57" customWidth="1"/>
    <col min="2517" max="2517" width="23.5703125" style="57" customWidth="1"/>
    <col min="2518" max="2518" width="18.42578125" style="57" customWidth="1"/>
    <col min="2519" max="2519" width="17.42578125" style="57" customWidth="1"/>
    <col min="2520" max="2520" width="19.7109375" style="57" customWidth="1"/>
    <col min="2521" max="2521" width="19.140625" style="57" customWidth="1"/>
    <col min="2522" max="2522" width="37.28515625" style="57" bestFit="1" customWidth="1"/>
    <col min="2523" max="2771" width="65" style="57"/>
    <col min="2772" max="2772" width="60.5703125" style="57" customWidth="1"/>
    <col min="2773" max="2773" width="23.5703125" style="57" customWidth="1"/>
    <col min="2774" max="2774" width="18.42578125" style="57" customWidth="1"/>
    <col min="2775" max="2775" width="17.42578125" style="57" customWidth="1"/>
    <col min="2776" max="2776" width="19.7109375" style="57" customWidth="1"/>
    <col min="2777" max="2777" width="19.140625" style="57" customWidth="1"/>
    <col min="2778" max="2778" width="37.28515625" style="57" bestFit="1" customWidth="1"/>
    <col min="2779" max="3027" width="65" style="57"/>
    <col min="3028" max="3028" width="60.5703125" style="57" customWidth="1"/>
    <col min="3029" max="3029" width="23.5703125" style="57" customWidth="1"/>
    <col min="3030" max="3030" width="18.42578125" style="57" customWidth="1"/>
    <col min="3031" max="3031" width="17.42578125" style="57" customWidth="1"/>
    <col min="3032" max="3032" width="19.7109375" style="57" customWidth="1"/>
    <col min="3033" max="3033" width="19.140625" style="57" customWidth="1"/>
    <col min="3034" max="3034" width="37.28515625" style="57" bestFit="1" customWidth="1"/>
    <col min="3035" max="3283" width="65" style="57"/>
    <col min="3284" max="3284" width="60.5703125" style="57" customWidth="1"/>
    <col min="3285" max="3285" width="23.5703125" style="57" customWidth="1"/>
    <col min="3286" max="3286" width="18.42578125" style="57" customWidth="1"/>
    <col min="3287" max="3287" width="17.42578125" style="57" customWidth="1"/>
    <col min="3288" max="3288" width="19.7109375" style="57" customWidth="1"/>
    <col min="3289" max="3289" width="19.140625" style="57" customWidth="1"/>
    <col min="3290" max="3290" width="37.28515625" style="57" bestFit="1" customWidth="1"/>
    <col min="3291" max="3539" width="65" style="57"/>
    <col min="3540" max="3540" width="60.5703125" style="57" customWidth="1"/>
    <col min="3541" max="3541" width="23.5703125" style="57" customWidth="1"/>
    <col min="3542" max="3542" width="18.42578125" style="57" customWidth="1"/>
    <col min="3543" max="3543" width="17.42578125" style="57" customWidth="1"/>
    <col min="3544" max="3544" width="19.7109375" style="57" customWidth="1"/>
    <col min="3545" max="3545" width="19.140625" style="57" customWidth="1"/>
    <col min="3546" max="3546" width="37.28515625" style="57" bestFit="1" customWidth="1"/>
    <col min="3547" max="3795" width="65" style="57"/>
    <col min="3796" max="3796" width="60.5703125" style="57" customWidth="1"/>
    <col min="3797" max="3797" width="23.5703125" style="57" customWidth="1"/>
    <col min="3798" max="3798" width="18.42578125" style="57" customWidth="1"/>
    <col min="3799" max="3799" width="17.42578125" style="57" customWidth="1"/>
    <col min="3800" max="3800" width="19.7109375" style="57" customWidth="1"/>
    <col min="3801" max="3801" width="19.140625" style="57" customWidth="1"/>
    <col min="3802" max="3802" width="37.28515625" style="57" bestFit="1" customWidth="1"/>
    <col min="3803" max="4051" width="65" style="57"/>
    <col min="4052" max="4052" width="60.5703125" style="57" customWidth="1"/>
    <col min="4053" max="4053" width="23.5703125" style="57" customWidth="1"/>
    <col min="4054" max="4054" width="18.42578125" style="57" customWidth="1"/>
    <col min="4055" max="4055" width="17.42578125" style="57" customWidth="1"/>
    <col min="4056" max="4056" width="19.7109375" style="57" customWidth="1"/>
    <col min="4057" max="4057" width="19.140625" style="57" customWidth="1"/>
    <col min="4058" max="4058" width="37.28515625" style="57" bestFit="1" customWidth="1"/>
    <col min="4059" max="4307" width="65" style="57"/>
    <col min="4308" max="4308" width="60.5703125" style="57" customWidth="1"/>
    <col min="4309" max="4309" width="23.5703125" style="57" customWidth="1"/>
    <col min="4310" max="4310" width="18.42578125" style="57" customWidth="1"/>
    <col min="4311" max="4311" width="17.42578125" style="57" customWidth="1"/>
    <col min="4312" max="4312" width="19.7109375" style="57" customWidth="1"/>
    <col min="4313" max="4313" width="19.140625" style="57" customWidth="1"/>
    <col min="4314" max="4314" width="37.28515625" style="57" bestFit="1" customWidth="1"/>
    <col min="4315" max="4563" width="65" style="57"/>
    <col min="4564" max="4564" width="60.5703125" style="57" customWidth="1"/>
    <col min="4565" max="4565" width="23.5703125" style="57" customWidth="1"/>
    <col min="4566" max="4566" width="18.42578125" style="57" customWidth="1"/>
    <col min="4567" max="4567" width="17.42578125" style="57" customWidth="1"/>
    <col min="4568" max="4568" width="19.7109375" style="57" customWidth="1"/>
    <col min="4569" max="4569" width="19.140625" style="57" customWidth="1"/>
    <col min="4570" max="4570" width="37.28515625" style="57" bestFit="1" customWidth="1"/>
    <col min="4571" max="4819" width="65" style="57"/>
    <col min="4820" max="4820" width="60.5703125" style="57" customWidth="1"/>
    <col min="4821" max="4821" width="23.5703125" style="57" customWidth="1"/>
    <col min="4822" max="4822" width="18.42578125" style="57" customWidth="1"/>
    <col min="4823" max="4823" width="17.42578125" style="57" customWidth="1"/>
    <col min="4824" max="4824" width="19.7109375" style="57" customWidth="1"/>
    <col min="4825" max="4825" width="19.140625" style="57" customWidth="1"/>
    <col min="4826" max="4826" width="37.28515625" style="57" bestFit="1" customWidth="1"/>
    <col min="4827" max="5075" width="65" style="57"/>
    <col min="5076" max="5076" width="60.5703125" style="57" customWidth="1"/>
    <col min="5077" max="5077" width="23.5703125" style="57" customWidth="1"/>
    <col min="5078" max="5078" width="18.42578125" style="57" customWidth="1"/>
    <col min="5079" max="5079" width="17.42578125" style="57" customWidth="1"/>
    <col min="5080" max="5080" width="19.7109375" style="57" customWidth="1"/>
    <col min="5081" max="5081" width="19.140625" style="57" customWidth="1"/>
    <col min="5082" max="5082" width="37.28515625" style="57" bestFit="1" customWidth="1"/>
    <col min="5083" max="5331" width="65" style="57"/>
    <col min="5332" max="5332" width="60.5703125" style="57" customWidth="1"/>
    <col min="5333" max="5333" width="23.5703125" style="57" customWidth="1"/>
    <col min="5334" max="5334" width="18.42578125" style="57" customWidth="1"/>
    <col min="5335" max="5335" width="17.42578125" style="57" customWidth="1"/>
    <col min="5336" max="5336" width="19.7109375" style="57" customWidth="1"/>
    <col min="5337" max="5337" width="19.140625" style="57" customWidth="1"/>
    <col min="5338" max="5338" width="37.28515625" style="57" bestFit="1" customWidth="1"/>
    <col min="5339" max="5587" width="65" style="57"/>
    <col min="5588" max="5588" width="60.5703125" style="57" customWidth="1"/>
    <col min="5589" max="5589" width="23.5703125" style="57" customWidth="1"/>
    <col min="5590" max="5590" width="18.42578125" style="57" customWidth="1"/>
    <col min="5591" max="5591" width="17.42578125" style="57" customWidth="1"/>
    <col min="5592" max="5592" width="19.7109375" style="57" customWidth="1"/>
    <col min="5593" max="5593" width="19.140625" style="57" customWidth="1"/>
    <col min="5594" max="5594" width="37.28515625" style="57" bestFit="1" customWidth="1"/>
    <col min="5595" max="5843" width="65" style="57"/>
    <col min="5844" max="5844" width="60.5703125" style="57" customWidth="1"/>
    <col min="5845" max="5845" width="23.5703125" style="57" customWidth="1"/>
    <col min="5846" max="5846" width="18.42578125" style="57" customWidth="1"/>
    <col min="5847" max="5847" width="17.42578125" style="57" customWidth="1"/>
    <col min="5848" max="5848" width="19.7109375" style="57" customWidth="1"/>
    <col min="5849" max="5849" width="19.140625" style="57" customWidth="1"/>
    <col min="5850" max="5850" width="37.28515625" style="57" bestFit="1" customWidth="1"/>
    <col min="5851" max="6099" width="65" style="57"/>
    <col min="6100" max="6100" width="60.5703125" style="57" customWidth="1"/>
    <col min="6101" max="6101" width="23.5703125" style="57" customWidth="1"/>
    <col min="6102" max="6102" width="18.42578125" style="57" customWidth="1"/>
    <col min="6103" max="6103" width="17.42578125" style="57" customWidth="1"/>
    <col min="6104" max="6104" width="19.7109375" style="57" customWidth="1"/>
    <col min="6105" max="6105" width="19.140625" style="57" customWidth="1"/>
    <col min="6106" max="6106" width="37.28515625" style="57" bestFit="1" customWidth="1"/>
    <col min="6107" max="6355" width="65" style="57"/>
    <col min="6356" max="6356" width="60.5703125" style="57" customWidth="1"/>
    <col min="6357" max="6357" width="23.5703125" style="57" customWidth="1"/>
    <col min="6358" max="6358" width="18.42578125" style="57" customWidth="1"/>
    <col min="6359" max="6359" width="17.42578125" style="57" customWidth="1"/>
    <col min="6360" max="6360" width="19.7109375" style="57" customWidth="1"/>
    <col min="6361" max="6361" width="19.140625" style="57" customWidth="1"/>
    <col min="6362" max="6362" width="37.28515625" style="57" bestFit="1" customWidth="1"/>
    <col min="6363" max="6611" width="65" style="57"/>
    <col min="6612" max="6612" width="60.5703125" style="57" customWidth="1"/>
    <col min="6613" max="6613" width="23.5703125" style="57" customWidth="1"/>
    <col min="6614" max="6614" width="18.42578125" style="57" customWidth="1"/>
    <col min="6615" max="6615" width="17.42578125" style="57" customWidth="1"/>
    <col min="6616" max="6616" width="19.7109375" style="57" customWidth="1"/>
    <col min="6617" max="6617" width="19.140625" style="57" customWidth="1"/>
    <col min="6618" max="6618" width="37.28515625" style="57" bestFit="1" customWidth="1"/>
    <col min="6619" max="6867" width="65" style="57"/>
    <col min="6868" max="6868" width="60.5703125" style="57" customWidth="1"/>
    <col min="6869" max="6869" width="23.5703125" style="57" customWidth="1"/>
    <col min="6870" max="6870" width="18.42578125" style="57" customWidth="1"/>
    <col min="6871" max="6871" width="17.42578125" style="57" customWidth="1"/>
    <col min="6872" max="6872" width="19.7109375" style="57" customWidth="1"/>
    <col min="6873" max="6873" width="19.140625" style="57" customWidth="1"/>
    <col min="6874" max="6874" width="37.28515625" style="57" bestFit="1" customWidth="1"/>
    <col min="6875" max="7123" width="65" style="57"/>
    <col min="7124" max="7124" width="60.5703125" style="57" customWidth="1"/>
    <col min="7125" max="7125" width="23.5703125" style="57" customWidth="1"/>
    <col min="7126" max="7126" width="18.42578125" style="57" customWidth="1"/>
    <col min="7127" max="7127" width="17.42578125" style="57" customWidth="1"/>
    <col min="7128" max="7128" width="19.7109375" style="57" customWidth="1"/>
    <col min="7129" max="7129" width="19.140625" style="57" customWidth="1"/>
    <col min="7130" max="7130" width="37.28515625" style="57" bestFit="1" customWidth="1"/>
    <col min="7131" max="7379" width="65" style="57"/>
    <col min="7380" max="7380" width="60.5703125" style="57" customWidth="1"/>
    <col min="7381" max="7381" width="23.5703125" style="57" customWidth="1"/>
    <col min="7382" max="7382" width="18.42578125" style="57" customWidth="1"/>
    <col min="7383" max="7383" width="17.42578125" style="57" customWidth="1"/>
    <col min="7384" max="7384" width="19.7109375" style="57" customWidth="1"/>
    <col min="7385" max="7385" width="19.140625" style="57" customWidth="1"/>
    <col min="7386" max="7386" width="37.28515625" style="57" bestFit="1" customWidth="1"/>
    <col min="7387" max="7635" width="65" style="57"/>
    <col min="7636" max="7636" width="60.5703125" style="57" customWidth="1"/>
    <col min="7637" max="7637" width="23.5703125" style="57" customWidth="1"/>
    <col min="7638" max="7638" width="18.42578125" style="57" customWidth="1"/>
    <col min="7639" max="7639" width="17.42578125" style="57" customWidth="1"/>
    <col min="7640" max="7640" width="19.7109375" style="57" customWidth="1"/>
    <col min="7641" max="7641" width="19.140625" style="57" customWidth="1"/>
    <col min="7642" max="7642" width="37.28515625" style="57" bestFit="1" customWidth="1"/>
    <col min="7643" max="7891" width="65" style="57"/>
    <col min="7892" max="7892" width="60.5703125" style="57" customWidth="1"/>
    <col min="7893" max="7893" width="23.5703125" style="57" customWidth="1"/>
    <col min="7894" max="7894" width="18.42578125" style="57" customWidth="1"/>
    <col min="7895" max="7895" width="17.42578125" style="57" customWidth="1"/>
    <col min="7896" max="7896" width="19.7109375" style="57" customWidth="1"/>
    <col min="7897" max="7897" width="19.140625" style="57" customWidth="1"/>
    <col min="7898" max="7898" width="37.28515625" style="57" bestFit="1" customWidth="1"/>
    <col min="7899" max="8147" width="65" style="57"/>
    <col min="8148" max="8148" width="60.5703125" style="57" customWidth="1"/>
    <col min="8149" max="8149" width="23.5703125" style="57" customWidth="1"/>
    <col min="8150" max="8150" width="18.42578125" style="57" customWidth="1"/>
    <col min="8151" max="8151" width="17.42578125" style="57" customWidth="1"/>
    <col min="8152" max="8152" width="19.7109375" style="57" customWidth="1"/>
    <col min="8153" max="8153" width="19.140625" style="57" customWidth="1"/>
    <col min="8154" max="8154" width="37.28515625" style="57" bestFit="1" customWidth="1"/>
    <col min="8155" max="8403" width="65" style="57"/>
    <col min="8404" max="8404" width="60.5703125" style="57" customWidth="1"/>
    <col min="8405" max="8405" width="23.5703125" style="57" customWidth="1"/>
    <col min="8406" max="8406" width="18.42578125" style="57" customWidth="1"/>
    <col min="8407" max="8407" width="17.42578125" style="57" customWidth="1"/>
    <col min="8408" max="8408" width="19.7109375" style="57" customWidth="1"/>
    <col min="8409" max="8409" width="19.140625" style="57" customWidth="1"/>
    <col min="8410" max="8410" width="37.28515625" style="57" bestFit="1" customWidth="1"/>
    <col min="8411" max="8659" width="65" style="57"/>
    <col min="8660" max="8660" width="60.5703125" style="57" customWidth="1"/>
    <col min="8661" max="8661" width="23.5703125" style="57" customWidth="1"/>
    <col min="8662" max="8662" width="18.42578125" style="57" customWidth="1"/>
    <col min="8663" max="8663" width="17.42578125" style="57" customWidth="1"/>
    <col min="8664" max="8664" width="19.7109375" style="57" customWidth="1"/>
    <col min="8665" max="8665" width="19.140625" style="57" customWidth="1"/>
    <col min="8666" max="8666" width="37.28515625" style="57" bestFit="1" customWidth="1"/>
    <col min="8667" max="8915" width="65" style="57"/>
    <col min="8916" max="8916" width="60.5703125" style="57" customWidth="1"/>
    <col min="8917" max="8917" width="23.5703125" style="57" customWidth="1"/>
    <col min="8918" max="8918" width="18.42578125" style="57" customWidth="1"/>
    <col min="8919" max="8919" width="17.42578125" style="57" customWidth="1"/>
    <col min="8920" max="8920" width="19.7109375" style="57" customWidth="1"/>
    <col min="8921" max="8921" width="19.140625" style="57" customWidth="1"/>
    <col min="8922" max="8922" width="37.28515625" style="57" bestFit="1" customWidth="1"/>
    <col min="8923" max="9171" width="65" style="57"/>
    <col min="9172" max="9172" width="60.5703125" style="57" customWidth="1"/>
    <col min="9173" max="9173" width="23.5703125" style="57" customWidth="1"/>
    <col min="9174" max="9174" width="18.42578125" style="57" customWidth="1"/>
    <col min="9175" max="9175" width="17.42578125" style="57" customWidth="1"/>
    <col min="9176" max="9176" width="19.7109375" style="57" customWidth="1"/>
    <col min="9177" max="9177" width="19.140625" style="57" customWidth="1"/>
    <col min="9178" max="9178" width="37.28515625" style="57" bestFit="1" customWidth="1"/>
    <col min="9179" max="9427" width="65" style="57"/>
    <col min="9428" max="9428" width="60.5703125" style="57" customWidth="1"/>
    <col min="9429" max="9429" width="23.5703125" style="57" customWidth="1"/>
    <col min="9430" max="9430" width="18.42578125" style="57" customWidth="1"/>
    <col min="9431" max="9431" width="17.42578125" style="57" customWidth="1"/>
    <col min="9432" max="9432" width="19.7109375" style="57" customWidth="1"/>
    <col min="9433" max="9433" width="19.140625" style="57" customWidth="1"/>
    <col min="9434" max="9434" width="37.28515625" style="57" bestFit="1" customWidth="1"/>
    <col min="9435" max="9683" width="65" style="57"/>
    <col min="9684" max="9684" width="60.5703125" style="57" customWidth="1"/>
    <col min="9685" max="9685" width="23.5703125" style="57" customWidth="1"/>
    <col min="9686" max="9686" width="18.42578125" style="57" customWidth="1"/>
    <col min="9687" max="9687" width="17.42578125" style="57" customWidth="1"/>
    <col min="9688" max="9688" width="19.7109375" style="57" customWidth="1"/>
    <col min="9689" max="9689" width="19.140625" style="57" customWidth="1"/>
    <col min="9690" max="9690" width="37.28515625" style="57" bestFit="1" customWidth="1"/>
    <col min="9691" max="9939" width="65" style="57"/>
    <col min="9940" max="9940" width="60.5703125" style="57" customWidth="1"/>
    <col min="9941" max="9941" width="23.5703125" style="57" customWidth="1"/>
    <col min="9942" max="9942" width="18.42578125" style="57" customWidth="1"/>
    <col min="9943" max="9943" width="17.42578125" style="57" customWidth="1"/>
    <col min="9944" max="9944" width="19.7109375" style="57" customWidth="1"/>
    <col min="9945" max="9945" width="19.140625" style="57" customWidth="1"/>
    <col min="9946" max="9946" width="37.28515625" style="57" bestFit="1" customWidth="1"/>
    <col min="9947" max="10195" width="65" style="57"/>
    <col min="10196" max="10196" width="60.5703125" style="57" customWidth="1"/>
    <col min="10197" max="10197" width="23.5703125" style="57" customWidth="1"/>
    <col min="10198" max="10198" width="18.42578125" style="57" customWidth="1"/>
    <col min="10199" max="10199" width="17.42578125" style="57" customWidth="1"/>
    <col min="10200" max="10200" width="19.7109375" style="57" customWidth="1"/>
    <col min="10201" max="10201" width="19.140625" style="57" customWidth="1"/>
    <col min="10202" max="10202" width="37.28515625" style="57" bestFit="1" customWidth="1"/>
    <col min="10203" max="10451" width="65" style="57"/>
    <col min="10452" max="10452" width="60.5703125" style="57" customWidth="1"/>
    <col min="10453" max="10453" width="23.5703125" style="57" customWidth="1"/>
    <col min="10454" max="10454" width="18.42578125" style="57" customWidth="1"/>
    <col min="10455" max="10455" width="17.42578125" style="57" customWidth="1"/>
    <col min="10456" max="10456" width="19.7109375" style="57" customWidth="1"/>
    <col min="10457" max="10457" width="19.140625" style="57" customWidth="1"/>
    <col min="10458" max="10458" width="37.28515625" style="57" bestFit="1" customWidth="1"/>
    <col min="10459" max="10707" width="65" style="57"/>
    <col min="10708" max="10708" width="60.5703125" style="57" customWidth="1"/>
    <col min="10709" max="10709" width="23.5703125" style="57" customWidth="1"/>
    <col min="10710" max="10710" width="18.42578125" style="57" customWidth="1"/>
    <col min="10711" max="10711" width="17.42578125" style="57" customWidth="1"/>
    <col min="10712" max="10712" width="19.7109375" style="57" customWidth="1"/>
    <col min="10713" max="10713" width="19.140625" style="57" customWidth="1"/>
    <col min="10714" max="10714" width="37.28515625" style="57" bestFit="1" customWidth="1"/>
    <col min="10715" max="10963" width="65" style="57"/>
    <col min="10964" max="10964" width="60.5703125" style="57" customWidth="1"/>
    <col min="10965" max="10965" width="23.5703125" style="57" customWidth="1"/>
    <col min="10966" max="10966" width="18.42578125" style="57" customWidth="1"/>
    <col min="10967" max="10967" width="17.42578125" style="57" customWidth="1"/>
    <col min="10968" max="10968" width="19.7109375" style="57" customWidth="1"/>
    <col min="10969" max="10969" width="19.140625" style="57" customWidth="1"/>
    <col min="10970" max="10970" width="37.28515625" style="57" bestFit="1" customWidth="1"/>
    <col min="10971" max="11219" width="65" style="57"/>
    <col min="11220" max="11220" width="60.5703125" style="57" customWidth="1"/>
    <col min="11221" max="11221" width="23.5703125" style="57" customWidth="1"/>
    <col min="11222" max="11222" width="18.42578125" style="57" customWidth="1"/>
    <col min="11223" max="11223" width="17.42578125" style="57" customWidth="1"/>
    <col min="11224" max="11224" width="19.7109375" style="57" customWidth="1"/>
    <col min="11225" max="11225" width="19.140625" style="57" customWidth="1"/>
    <col min="11226" max="11226" width="37.28515625" style="57" bestFit="1" customWidth="1"/>
    <col min="11227" max="11475" width="65" style="57"/>
    <col min="11476" max="11476" width="60.5703125" style="57" customWidth="1"/>
    <col min="11477" max="11477" width="23.5703125" style="57" customWidth="1"/>
    <col min="11478" max="11478" width="18.42578125" style="57" customWidth="1"/>
    <col min="11479" max="11479" width="17.42578125" style="57" customWidth="1"/>
    <col min="11480" max="11480" width="19.7109375" style="57" customWidth="1"/>
    <col min="11481" max="11481" width="19.140625" style="57" customWidth="1"/>
    <col min="11482" max="11482" width="37.28515625" style="57" bestFit="1" customWidth="1"/>
    <col min="11483" max="11731" width="65" style="57"/>
    <col min="11732" max="11732" width="60.5703125" style="57" customWidth="1"/>
    <col min="11733" max="11733" width="23.5703125" style="57" customWidth="1"/>
    <col min="11734" max="11734" width="18.42578125" style="57" customWidth="1"/>
    <col min="11735" max="11735" width="17.42578125" style="57" customWidth="1"/>
    <col min="11736" max="11736" width="19.7109375" style="57" customWidth="1"/>
    <col min="11737" max="11737" width="19.140625" style="57" customWidth="1"/>
    <col min="11738" max="11738" width="37.28515625" style="57" bestFit="1" customWidth="1"/>
    <col min="11739" max="11987" width="65" style="57"/>
    <col min="11988" max="11988" width="60.5703125" style="57" customWidth="1"/>
    <col min="11989" max="11989" width="23.5703125" style="57" customWidth="1"/>
    <col min="11990" max="11990" width="18.42578125" style="57" customWidth="1"/>
    <col min="11991" max="11991" width="17.42578125" style="57" customWidth="1"/>
    <col min="11992" max="11992" width="19.7109375" style="57" customWidth="1"/>
    <col min="11993" max="11993" width="19.140625" style="57" customWidth="1"/>
    <col min="11994" max="11994" width="37.28515625" style="57" bestFit="1" customWidth="1"/>
    <col min="11995" max="12243" width="65" style="57"/>
    <col min="12244" max="12244" width="60.5703125" style="57" customWidth="1"/>
    <col min="12245" max="12245" width="23.5703125" style="57" customWidth="1"/>
    <col min="12246" max="12246" width="18.42578125" style="57" customWidth="1"/>
    <col min="12247" max="12247" width="17.42578125" style="57" customWidth="1"/>
    <col min="12248" max="12248" width="19.7109375" style="57" customWidth="1"/>
    <col min="12249" max="12249" width="19.140625" style="57" customWidth="1"/>
    <col min="12250" max="12250" width="37.28515625" style="57" bestFit="1" customWidth="1"/>
    <col min="12251" max="12499" width="65" style="57"/>
    <col min="12500" max="12500" width="60.5703125" style="57" customWidth="1"/>
    <col min="12501" max="12501" width="23.5703125" style="57" customWidth="1"/>
    <col min="12502" max="12502" width="18.42578125" style="57" customWidth="1"/>
    <col min="12503" max="12503" width="17.42578125" style="57" customWidth="1"/>
    <col min="12504" max="12504" width="19.7109375" style="57" customWidth="1"/>
    <col min="12505" max="12505" width="19.140625" style="57" customWidth="1"/>
    <col min="12506" max="12506" width="37.28515625" style="57" bestFit="1" customWidth="1"/>
    <col min="12507" max="12755" width="65" style="57"/>
    <col min="12756" max="12756" width="60.5703125" style="57" customWidth="1"/>
    <col min="12757" max="12757" width="23.5703125" style="57" customWidth="1"/>
    <col min="12758" max="12758" width="18.42578125" style="57" customWidth="1"/>
    <col min="12759" max="12759" width="17.42578125" style="57" customWidth="1"/>
    <col min="12760" max="12760" width="19.7109375" style="57" customWidth="1"/>
    <col min="12761" max="12761" width="19.140625" style="57" customWidth="1"/>
    <col min="12762" max="12762" width="37.28515625" style="57" bestFit="1" customWidth="1"/>
    <col min="12763" max="13011" width="65" style="57"/>
    <col min="13012" max="13012" width="60.5703125" style="57" customWidth="1"/>
    <col min="13013" max="13013" width="23.5703125" style="57" customWidth="1"/>
    <col min="13014" max="13014" width="18.42578125" style="57" customWidth="1"/>
    <col min="13015" max="13015" width="17.42578125" style="57" customWidth="1"/>
    <col min="13016" max="13016" width="19.7109375" style="57" customWidth="1"/>
    <col min="13017" max="13017" width="19.140625" style="57" customWidth="1"/>
    <col min="13018" max="13018" width="37.28515625" style="57" bestFit="1" customWidth="1"/>
    <col min="13019" max="13267" width="65" style="57"/>
    <col min="13268" max="13268" width="60.5703125" style="57" customWidth="1"/>
    <col min="13269" max="13269" width="23.5703125" style="57" customWidth="1"/>
    <col min="13270" max="13270" width="18.42578125" style="57" customWidth="1"/>
    <col min="13271" max="13271" width="17.42578125" style="57" customWidth="1"/>
    <col min="13272" max="13272" width="19.7109375" style="57" customWidth="1"/>
    <col min="13273" max="13273" width="19.140625" style="57" customWidth="1"/>
    <col min="13274" max="13274" width="37.28515625" style="57" bestFit="1" customWidth="1"/>
    <col min="13275" max="13523" width="65" style="57"/>
    <col min="13524" max="13524" width="60.5703125" style="57" customWidth="1"/>
    <col min="13525" max="13525" width="23.5703125" style="57" customWidth="1"/>
    <col min="13526" max="13526" width="18.42578125" style="57" customWidth="1"/>
    <col min="13527" max="13527" width="17.42578125" style="57" customWidth="1"/>
    <col min="13528" max="13528" width="19.7109375" style="57" customWidth="1"/>
    <col min="13529" max="13529" width="19.140625" style="57" customWidth="1"/>
    <col min="13530" max="13530" width="37.28515625" style="57" bestFit="1" customWidth="1"/>
    <col min="13531" max="13779" width="65" style="57"/>
    <col min="13780" max="13780" width="60.5703125" style="57" customWidth="1"/>
    <col min="13781" max="13781" width="23.5703125" style="57" customWidth="1"/>
    <col min="13782" max="13782" width="18.42578125" style="57" customWidth="1"/>
    <col min="13783" max="13783" width="17.42578125" style="57" customWidth="1"/>
    <col min="13784" max="13784" width="19.7109375" style="57" customWidth="1"/>
    <col min="13785" max="13785" width="19.140625" style="57" customWidth="1"/>
    <col min="13786" max="13786" width="37.28515625" style="57" bestFit="1" customWidth="1"/>
    <col min="13787" max="14035" width="65" style="57"/>
    <col min="14036" max="14036" width="60.5703125" style="57" customWidth="1"/>
    <col min="14037" max="14037" width="23.5703125" style="57" customWidth="1"/>
    <col min="14038" max="14038" width="18.42578125" style="57" customWidth="1"/>
    <col min="14039" max="14039" width="17.42578125" style="57" customWidth="1"/>
    <col min="14040" max="14040" width="19.7109375" style="57" customWidth="1"/>
    <col min="14041" max="14041" width="19.140625" style="57" customWidth="1"/>
    <col min="14042" max="14042" width="37.28515625" style="57" bestFit="1" customWidth="1"/>
    <col min="14043" max="14291" width="65" style="57"/>
    <col min="14292" max="14292" width="60.5703125" style="57" customWidth="1"/>
    <col min="14293" max="14293" width="23.5703125" style="57" customWidth="1"/>
    <col min="14294" max="14294" width="18.42578125" style="57" customWidth="1"/>
    <col min="14295" max="14295" width="17.42578125" style="57" customWidth="1"/>
    <col min="14296" max="14296" width="19.7109375" style="57" customWidth="1"/>
    <col min="14297" max="14297" width="19.140625" style="57" customWidth="1"/>
    <col min="14298" max="14298" width="37.28515625" style="57" bestFit="1" customWidth="1"/>
    <col min="14299" max="14547" width="65" style="57"/>
    <col min="14548" max="14548" width="60.5703125" style="57" customWidth="1"/>
    <col min="14549" max="14549" width="23.5703125" style="57" customWidth="1"/>
    <col min="14550" max="14550" width="18.42578125" style="57" customWidth="1"/>
    <col min="14551" max="14551" width="17.42578125" style="57" customWidth="1"/>
    <col min="14552" max="14552" width="19.7109375" style="57" customWidth="1"/>
    <col min="14553" max="14553" width="19.140625" style="57" customWidth="1"/>
    <col min="14554" max="14554" width="37.28515625" style="57" bestFit="1" customWidth="1"/>
    <col min="14555" max="14803" width="65" style="57"/>
    <col min="14804" max="14804" width="60.5703125" style="57" customWidth="1"/>
    <col min="14805" max="14805" width="23.5703125" style="57" customWidth="1"/>
    <col min="14806" max="14806" width="18.42578125" style="57" customWidth="1"/>
    <col min="14807" max="14807" width="17.42578125" style="57" customWidth="1"/>
    <col min="14808" max="14808" width="19.7109375" style="57" customWidth="1"/>
    <col min="14809" max="14809" width="19.140625" style="57" customWidth="1"/>
    <col min="14810" max="14810" width="37.28515625" style="57" bestFit="1" customWidth="1"/>
    <col min="14811" max="15059" width="65" style="57"/>
    <col min="15060" max="15060" width="60.5703125" style="57" customWidth="1"/>
    <col min="15061" max="15061" width="23.5703125" style="57" customWidth="1"/>
    <col min="15062" max="15062" width="18.42578125" style="57" customWidth="1"/>
    <col min="15063" max="15063" width="17.42578125" style="57" customWidth="1"/>
    <col min="15064" max="15064" width="19.7109375" style="57" customWidth="1"/>
    <col min="15065" max="15065" width="19.140625" style="57" customWidth="1"/>
    <col min="15066" max="15066" width="37.28515625" style="57" bestFit="1" customWidth="1"/>
    <col min="15067" max="15315" width="65" style="57"/>
    <col min="15316" max="15316" width="60.5703125" style="57" customWidth="1"/>
    <col min="15317" max="15317" width="23.5703125" style="57" customWidth="1"/>
    <col min="15318" max="15318" width="18.42578125" style="57" customWidth="1"/>
    <col min="15319" max="15319" width="17.42578125" style="57" customWidth="1"/>
    <col min="15320" max="15320" width="19.7109375" style="57" customWidth="1"/>
    <col min="15321" max="15321" width="19.140625" style="57" customWidth="1"/>
    <col min="15322" max="15322" width="37.28515625" style="57" bestFit="1" customWidth="1"/>
    <col min="15323" max="15571" width="65" style="57"/>
    <col min="15572" max="15572" width="60.5703125" style="57" customWidth="1"/>
    <col min="15573" max="15573" width="23.5703125" style="57" customWidth="1"/>
    <col min="15574" max="15574" width="18.42578125" style="57" customWidth="1"/>
    <col min="15575" max="15575" width="17.42578125" style="57" customWidth="1"/>
    <col min="15576" max="15576" width="19.7109375" style="57" customWidth="1"/>
    <col min="15577" max="15577" width="19.140625" style="57" customWidth="1"/>
    <col min="15578" max="15578" width="37.28515625" style="57" bestFit="1" customWidth="1"/>
    <col min="15579" max="15827" width="65" style="57"/>
    <col min="15828" max="15828" width="60.5703125" style="57" customWidth="1"/>
    <col min="15829" max="15829" width="23.5703125" style="57" customWidth="1"/>
    <col min="15830" max="15830" width="18.42578125" style="57" customWidth="1"/>
    <col min="15831" max="15831" width="17.42578125" style="57" customWidth="1"/>
    <col min="15832" max="15832" width="19.7109375" style="57" customWidth="1"/>
    <col min="15833" max="15833" width="19.140625" style="57" customWidth="1"/>
    <col min="15834" max="15834" width="37.28515625" style="57" bestFit="1" customWidth="1"/>
    <col min="15835" max="16083" width="65" style="57"/>
    <col min="16084" max="16084" width="60.5703125" style="57" customWidth="1"/>
    <col min="16085" max="16085" width="23.5703125" style="57" customWidth="1"/>
    <col min="16086" max="16086" width="18.42578125" style="57" customWidth="1"/>
    <col min="16087" max="16087" width="17.42578125" style="57" customWidth="1"/>
    <col min="16088" max="16088" width="19.7109375" style="57" customWidth="1"/>
    <col min="16089" max="16089" width="19.140625" style="57" customWidth="1"/>
    <col min="16090" max="16090" width="37.28515625" style="57" bestFit="1" customWidth="1"/>
    <col min="16091" max="16384" width="65" style="57"/>
  </cols>
  <sheetData>
    <row r="1" spans="1:6" ht="20.100000000000001" customHeight="1" x14ac:dyDescent="0.25">
      <c r="A1" s="204" t="s">
        <v>503</v>
      </c>
      <c r="B1" s="204"/>
      <c r="C1" s="204"/>
      <c r="D1" s="204"/>
      <c r="E1" s="204"/>
      <c r="F1" s="204"/>
    </row>
    <row r="2" spans="1:6" ht="20.100000000000001" customHeight="1" x14ac:dyDescent="0.25">
      <c r="A2" s="110" t="str">
        <f>'Formato 1'!A2</f>
        <v>Municipio de Valle de Santiago, Gto.</v>
      </c>
      <c r="B2" s="134"/>
      <c r="C2" s="134"/>
      <c r="D2" s="134"/>
      <c r="E2" s="134"/>
      <c r="F2" s="135"/>
    </row>
    <row r="3" spans="1:6" ht="29.25" customHeight="1" x14ac:dyDescent="0.25">
      <c r="A3" s="136" t="s">
        <v>504</v>
      </c>
      <c r="B3" s="137"/>
      <c r="C3" s="137"/>
      <c r="D3" s="137"/>
      <c r="E3" s="137"/>
      <c r="F3" s="138"/>
    </row>
    <row r="4" spans="1:6" ht="35.25" customHeight="1" x14ac:dyDescent="0.25">
      <c r="A4" s="121"/>
      <c r="B4" s="121" t="s">
        <v>505</v>
      </c>
      <c r="C4" s="121" t="s">
        <v>506</v>
      </c>
      <c r="D4" s="121" t="s">
        <v>507</v>
      </c>
      <c r="E4" s="121" t="s">
        <v>508</v>
      </c>
      <c r="F4" s="121" t="s">
        <v>509</v>
      </c>
    </row>
    <row r="5" spans="1:6" ht="12.75" customHeight="1" x14ac:dyDescent="0.25">
      <c r="A5" s="18" t="s">
        <v>510</v>
      </c>
      <c r="B5" s="53"/>
      <c r="C5" s="53"/>
      <c r="D5" s="53"/>
      <c r="E5" s="53"/>
      <c r="F5" s="53"/>
    </row>
    <row r="6" spans="1:6" ht="30" x14ac:dyDescent="0.25">
      <c r="A6" s="59" t="s">
        <v>511</v>
      </c>
      <c r="B6" s="60"/>
      <c r="C6" s="60"/>
      <c r="D6" s="60"/>
      <c r="E6" s="60"/>
      <c r="F6" s="60"/>
    </row>
    <row r="7" spans="1:6" ht="15" x14ac:dyDescent="0.25">
      <c r="A7" s="59" t="s">
        <v>512</v>
      </c>
      <c r="B7" s="60"/>
      <c r="C7" s="60"/>
      <c r="D7" s="60"/>
      <c r="E7" s="60"/>
      <c r="F7" s="60"/>
    </row>
    <row r="8" spans="1:6" ht="15" x14ac:dyDescent="0.25">
      <c r="A8" s="67"/>
      <c r="B8" s="45"/>
      <c r="C8" s="45"/>
      <c r="D8" s="45"/>
      <c r="E8" s="45"/>
      <c r="F8" s="45"/>
    </row>
    <row r="9" spans="1:6" ht="15" x14ac:dyDescent="0.25">
      <c r="A9" s="18" t="s">
        <v>513</v>
      </c>
      <c r="B9" s="45"/>
      <c r="C9" s="45"/>
      <c r="D9" s="45"/>
      <c r="E9" s="45"/>
      <c r="F9" s="45"/>
    </row>
    <row r="10" spans="1:6" ht="15" x14ac:dyDescent="0.25">
      <c r="A10" s="59" t="s">
        <v>514</v>
      </c>
      <c r="B10" s="60"/>
      <c r="C10" s="60"/>
      <c r="D10" s="60"/>
      <c r="E10" s="60"/>
      <c r="F10" s="60"/>
    </row>
    <row r="11" spans="1:6" ht="15" x14ac:dyDescent="0.25">
      <c r="A11" s="80" t="s">
        <v>515</v>
      </c>
      <c r="B11" s="60"/>
      <c r="C11" s="60"/>
      <c r="D11" s="60"/>
      <c r="E11" s="60"/>
      <c r="F11" s="60"/>
    </row>
    <row r="12" spans="1:6" ht="15" x14ac:dyDescent="0.25">
      <c r="A12" s="80" t="s">
        <v>516</v>
      </c>
      <c r="B12" s="60"/>
      <c r="C12" s="60"/>
      <c r="D12" s="60"/>
      <c r="E12" s="60"/>
      <c r="F12" s="60"/>
    </row>
    <row r="13" spans="1:6" ht="15" x14ac:dyDescent="0.25">
      <c r="A13" s="80" t="s">
        <v>517</v>
      </c>
      <c r="B13" s="60"/>
      <c r="C13" s="60"/>
      <c r="D13" s="60"/>
      <c r="E13" s="60"/>
      <c r="F13" s="60"/>
    </row>
    <row r="14" spans="1:6" ht="15" x14ac:dyDescent="0.25">
      <c r="A14" s="59" t="s">
        <v>518</v>
      </c>
      <c r="B14" s="60"/>
      <c r="C14" s="60"/>
      <c r="D14" s="60"/>
      <c r="E14" s="60"/>
      <c r="F14" s="60"/>
    </row>
    <row r="15" spans="1:6" ht="15" x14ac:dyDescent="0.25">
      <c r="A15" s="80" t="s">
        <v>515</v>
      </c>
      <c r="B15" s="60"/>
      <c r="C15" s="60"/>
      <c r="D15" s="60"/>
      <c r="E15" s="60"/>
      <c r="F15" s="60"/>
    </row>
    <row r="16" spans="1:6" ht="15" x14ac:dyDescent="0.25">
      <c r="A16" s="80" t="s">
        <v>516</v>
      </c>
      <c r="B16" s="60"/>
      <c r="C16" s="60"/>
      <c r="D16" s="60"/>
      <c r="E16" s="60"/>
      <c r="F16" s="60"/>
    </row>
    <row r="17" spans="1:6" ht="15" x14ac:dyDescent="0.25">
      <c r="A17" s="80" t="s">
        <v>517</v>
      </c>
      <c r="B17" s="60"/>
      <c r="C17" s="60"/>
      <c r="D17" s="60"/>
      <c r="E17" s="60"/>
      <c r="F17" s="60"/>
    </row>
    <row r="18" spans="1:6" ht="15" x14ac:dyDescent="0.25">
      <c r="A18" s="59" t="s">
        <v>519</v>
      </c>
      <c r="B18" s="122"/>
      <c r="C18" s="60"/>
      <c r="D18" s="60"/>
      <c r="E18" s="60"/>
      <c r="F18" s="60"/>
    </row>
    <row r="19" spans="1:6" ht="15" x14ac:dyDescent="0.25">
      <c r="A19" s="59" t="s">
        <v>520</v>
      </c>
      <c r="B19" s="60"/>
      <c r="C19" s="60"/>
      <c r="D19" s="60"/>
      <c r="E19" s="60"/>
      <c r="F19" s="60"/>
    </row>
    <row r="20" spans="1:6" ht="30" x14ac:dyDescent="0.25">
      <c r="A20" s="59" t="s">
        <v>521</v>
      </c>
      <c r="B20" s="123"/>
      <c r="C20" s="123"/>
      <c r="D20" s="123"/>
      <c r="E20" s="123"/>
      <c r="F20" s="123"/>
    </row>
    <row r="21" spans="1:6" ht="30" x14ac:dyDescent="0.25">
      <c r="A21" s="59" t="s">
        <v>522</v>
      </c>
      <c r="B21" s="123"/>
      <c r="C21" s="123"/>
      <c r="D21" s="123"/>
      <c r="E21" s="123"/>
      <c r="F21" s="123"/>
    </row>
    <row r="22" spans="1:6" ht="30" x14ac:dyDescent="0.25">
      <c r="A22" s="59" t="s">
        <v>523</v>
      </c>
      <c r="B22" s="123"/>
      <c r="C22" s="123"/>
      <c r="D22" s="123"/>
      <c r="E22" s="123"/>
      <c r="F22" s="123"/>
    </row>
    <row r="23" spans="1:6" ht="15" x14ac:dyDescent="0.25">
      <c r="A23" s="59" t="s">
        <v>524</v>
      </c>
      <c r="B23" s="123"/>
      <c r="C23" s="123"/>
      <c r="D23" s="123"/>
      <c r="E23" s="123"/>
      <c r="F23" s="123"/>
    </row>
    <row r="24" spans="1:6" ht="15" x14ac:dyDescent="0.25">
      <c r="A24" s="59" t="s">
        <v>525</v>
      </c>
      <c r="B24" s="124"/>
      <c r="C24" s="60"/>
      <c r="D24" s="60"/>
      <c r="E24" s="60"/>
      <c r="F24" s="60"/>
    </row>
    <row r="25" spans="1:6" ht="15" x14ac:dyDescent="0.25">
      <c r="A25" s="59" t="s">
        <v>526</v>
      </c>
      <c r="B25" s="124"/>
      <c r="C25" s="60"/>
      <c r="D25" s="60"/>
      <c r="E25" s="60"/>
      <c r="F25" s="60"/>
    </row>
    <row r="26" spans="1:6" ht="15" x14ac:dyDescent="0.25">
      <c r="A26" s="67"/>
      <c r="B26" s="45"/>
      <c r="C26" s="45"/>
      <c r="D26" s="45"/>
      <c r="E26" s="45"/>
      <c r="F26" s="45"/>
    </row>
    <row r="27" spans="1:6" ht="15" x14ac:dyDescent="0.25">
      <c r="A27" s="18" t="s">
        <v>527</v>
      </c>
      <c r="B27" s="45"/>
      <c r="C27" s="45"/>
      <c r="D27" s="45"/>
      <c r="E27" s="45"/>
      <c r="F27" s="45"/>
    </row>
    <row r="28" spans="1:6" ht="15" x14ac:dyDescent="0.25">
      <c r="A28" s="59" t="s">
        <v>528</v>
      </c>
      <c r="B28" s="60"/>
      <c r="C28" s="60"/>
      <c r="D28" s="60"/>
      <c r="E28" s="60"/>
      <c r="F28" s="60"/>
    </row>
    <row r="29" spans="1:6" ht="15" x14ac:dyDescent="0.25">
      <c r="A29" s="67"/>
      <c r="B29" s="45"/>
      <c r="C29" s="45"/>
      <c r="D29" s="45"/>
      <c r="E29" s="45"/>
      <c r="F29" s="45"/>
    </row>
    <row r="30" spans="1:6" ht="15" x14ac:dyDescent="0.25">
      <c r="A30" s="18" t="s">
        <v>529</v>
      </c>
      <c r="B30" s="45"/>
      <c r="C30" s="45"/>
      <c r="D30" s="45"/>
      <c r="E30" s="45"/>
      <c r="F30" s="45"/>
    </row>
    <row r="31" spans="1:6" ht="15" x14ac:dyDescent="0.25">
      <c r="A31" s="59" t="s">
        <v>514</v>
      </c>
      <c r="B31" s="60"/>
      <c r="C31" s="60"/>
      <c r="D31" s="60"/>
      <c r="E31" s="60"/>
      <c r="F31" s="60"/>
    </row>
    <row r="32" spans="1:6" ht="15" x14ac:dyDescent="0.25">
      <c r="A32" s="59" t="s">
        <v>518</v>
      </c>
      <c r="B32" s="60"/>
      <c r="C32" s="60"/>
      <c r="D32" s="60"/>
      <c r="E32" s="60"/>
      <c r="F32" s="60"/>
    </row>
    <row r="33" spans="1:6" ht="15" x14ac:dyDescent="0.25">
      <c r="A33" s="59" t="s">
        <v>530</v>
      </c>
      <c r="B33" s="60"/>
      <c r="C33" s="60"/>
      <c r="D33" s="60"/>
      <c r="E33" s="60"/>
      <c r="F33" s="60"/>
    </row>
    <row r="34" spans="1:6" ht="15" x14ac:dyDescent="0.25">
      <c r="A34" s="67"/>
      <c r="B34" s="45"/>
      <c r="C34" s="45"/>
      <c r="D34" s="45"/>
      <c r="E34" s="45"/>
      <c r="F34" s="45"/>
    </row>
    <row r="35" spans="1:6" ht="15" x14ac:dyDescent="0.25">
      <c r="A35" s="18" t="s">
        <v>531</v>
      </c>
      <c r="B35" s="45"/>
      <c r="C35" s="45"/>
      <c r="D35" s="45"/>
      <c r="E35" s="45"/>
      <c r="F35" s="45"/>
    </row>
    <row r="36" spans="1:6" ht="15" x14ac:dyDescent="0.25">
      <c r="A36" s="59" t="s">
        <v>532</v>
      </c>
      <c r="B36" s="60"/>
      <c r="C36" s="60"/>
      <c r="D36" s="60"/>
      <c r="E36" s="60"/>
      <c r="F36" s="60"/>
    </row>
    <row r="37" spans="1:6" ht="15" x14ac:dyDescent="0.25">
      <c r="A37" s="59" t="s">
        <v>533</v>
      </c>
      <c r="B37" s="60"/>
      <c r="C37" s="60"/>
      <c r="D37" s="60"/>
      <c r="E37" s="60"/>
      <c r="F37" s="60"/>
    </row>
    <row r="38" spans="1:6" ht="15" x14ac:dyDescent="0.25">
      <c r="A38" s="59" t="s">
        <v>534</v>
      </c>
      <c r="B38" s="124"/>
      <c r="C38" s="60"/>
      <c r="D38" s="60"/>
      <c r="E38" s="60"/>
      <c r="F38" s="60"/>
    </row>
    <row r="39" spans="1:6" ht="15" x14ac:dyDescent="0.25">
      <c r="A39" s="67"/>
      <c r="B39" s="45"/>
      <c r="C39" s="45"/>
      <c r="D39" s="45"/>
      <c r="E39" s="45"/>
      <c r="F39" s="45"/>
    </row>
    <row r="40" spans="1:6" ht="15" x14ac:dyDescent="0.25">
      <c r="A40" s="18" t="s">
        <v>535</v>
      </c>
      <c r="B40" s="60"/>
      <c r="C40" s="60"/>
      <c r="D40" s="60"/>
      <c r="E40" s="60"/>
      <c r="F40" s="60"/>
    </row>
    <row r="41" spans="1:6" ht="15" x14ac:dyDescent="0.25">
      <c r="A41" s="67"/>
      <c r="B41" s="45"/>
      <c r="C41" s="45"/>
      <c r="D41" s="45"/>
      <c r="E41" s="45"/>
      <c r="F41" s="45"/>
    </row>
    <row r="42" spans="1:6" ht="15" x14ac:dyDescent="0.25">
      <c r="A42" s="18" t="s">
        <v>536</v>
      </c>
      <c r="B42" s="45"/>
      <c r="C42" s="45"/>
      <c r="D42" s="45"/>
      <c r="E42" s="45"/>
      <c r="F42" s="45"/>
    </row>
    <row r="43" spans="1:6" ht="15" x14ac:dyDescent="0.25">
      <c r="A43" s="59" t="s">
        <v>537</v>
      </c>
      <c r="B43" s="60"/>
      <c r="C43" s="60"/>
      <c r="D43" s="60"/>
      <c r="E43" s="60"/>
      <c r="F43" s="60"/>
    </row>
    <row r="44" spans="1:6" ht="15" x14ac:dyDescent="0.25">
      <c r="A44" s="59" t="s">
        <v>538</v>
      </c>
      <c r="B44" s="60"/>
      <c r="C44" s="60"/>
      <c r="D44" s="60"/>
      <c r="E44" s="60"/>
      <c r="F44" s="60"/>
    </row>
    <row r="45" spans="1:6" ht="15" x14ac:dyDescent="0.25">
      <c r="A45" s="59" t="s">
        <v>539</v>
      </c>
      <c r="B45" s="60"/>
      <c r="C45" s="60"/>
      <c r="D45" s="60"/>
      <c r="E45" s="60"/>
      <c r="F45" s="60"/>
    </row>
    <row r="46" spans="1:6" ht="15" x14ac:dyDescent="0.25">
      <c r="A46" s="67"/>
      <c r="B46" s="45"/>
      <c r="C46" s="45"/>
      <c r="D46" s="45"/>
      <c r="E46" s="45"/>
      <c r="F46" s="45"/>
    </row>
    <row r="47" spans="1:6" ht="30" x14ac:dyDescent="0.25">
      <c r="A47" s="18" t="s">
        <v>540</v>
      </c>
      <c r="B47" s="45"/>
      <c r="C47" s="45"/>
      <c r="D47" s="45"/>
      <c r="E47" s="45"/>
      <c r="F47" s="45"/>
    </row>
    <row r="48" spans="1:6" ht="15" x14ac:dyDescent="0.25">
      <c r="A48" s="59" t="s">
        <v>538</v>
      </c>
      <c r="B48" s="123"/>
      <c r="C48" s="123"/>
      <c r="D48" s="123"/>
      <c r="E48" s="123"/>
      <c r="F48" s="123"/>
    </row>
    <row r="49" spans="1:6" ht="15" x14ac:dyDescent="0.25">
      <c r="A49" s="59" t="s">
        <v>539</v>
      </c>
      <c r="B49" s="123"/>
      <c r="C49" s="123"/>
      <c r="D49" s="123"/>
      <c r="E49" s="123"/>
      <c r="F49" s="123"/>
    </row>
    <row r="50" spans="1:6" ht="15" x14ac:dyDescent="0.25">
      <c r="A50" s="67"/>
      <c r="B50" s="45"/>
      <c r="C50" s="45"/>
      <c r="D50" s="45"/>
      <c r="E50" s="45"/>
      <c r="F50" s="45"/>
    </row>
    <row r="51" spans="1:6" ht="15" x14ac:dyDescent="0.25">
      <c r="A51" s="18" t="s">
        <v>541</v>
      </c>
      <c r="B51" s="45"/>
      <c r="C51" s="45"/>
      <c r="D51" s="45"/>
      <c r="E51" s="45"/>
      <c r="F51" s="45"/>
    </row>
    <row r="52" spans="1:6" ht="15" x14ac:dyDescent="0.25">
      <c r="A52" s="59" t="s">
        <v>538</v>
      </c>
      <c r="B52" s="60"/>
      <c r="C52" s="60"/>
      <c r="D52" s="60"/>
      <c r="E52" s="60"/>
      <c r="F52" s="60"/>
    </row>
    <row r="53" spans="1:6" ht="15" x14ac:dyDescent="0.25">
      <c r="A53" s="59" t="s">
        <v>539</v>
      </c>
      <c r="B53" s="60"/>
      <c r="C53" s="60"/>
      <c r="D53" s="60"/>
      <c r="E53" s="60"/>
      <c r="F53" s="60"/>
    </row>
    <row r="54" spans="1:6" ht="15" x14ac:dyDescent="0.25">
      <c r="A54" s="59" t="s">
        <v>542</v>
      </c>
      <c r="B54" s="60"/>
      <c r="C54" s="60"/>
      <c r="D54" s="60"/>
      <c r="E54" s="60"/>
      <c r="F54" s="60"/>
    </row>
    <row r="55" spans="1:6" ht="15" x14ac:dyDescent="0.25">
      <c r="A55" s="67"/>
      <c r="B55" s="45"/>
      <c r="C55" s="45"/>
      <c r="D55" s="45"/>
      <c r="E55" s="45"/>
      <c r="F55" s="45"/>
    </row>
    <row r="56" spans="1:6" ht="44.25" customHeight="1" x14ac:dyDescent="0.25">
      <c r="A56" s="18" t="s">
        <v>543</v>
      </c>
      <c r="B56" s="45"/>
      <c r="C56" s="45"/>
      <c r="D56" s="45"/>
      <c r="E56" s="45"/>
      <c r="F56" s="45"/>
    </row>
    <row r="57" spans="1:6" ht="20.100000000000001" customHeight="1" x14ac:dyDescent="0.25">
      <c r="A57" s="59" t="s">
        <v>538</v>
      </c>
      <c r="B57" s="60"/>
      <c r="C57" s="60"/>
      <c r="D57" s="60"/>
      <c r="E57" s="60"/>
      <c r="F57" s="60"/>
    </row>
    <row r="58" spans="1:6" ht="20.100000000000001" customHeight="1" x14ac:dyDescent="0.25">
      <c r="A58" s="59" t="s">
        <v>539</v>
      </c>
      <c r="B58" s="60"/>
      <c r="C58" s="60"/>
      <c r="D58" s="60"/>
      <c r="E58" s="60"/>
      <c r="F58" s="60"/>
    </row>
    <row r="59" spans="1:6" ht="20.100000000000001" customHeight="1" x14ac:dyDescent="0.25">
      <c r="A59" s="67"/>
      <c r="B59" s="45"/>
      <c r="C59" s="45"/>
      <c r="D59" s="45"/>
      <c r="E59" s="45"/>
      <c r="F59" s="45"/>
    </row>
    <row r="60" spans="1:6" ht="20.100000000000001" customHeight="1" x14ac:dyDescent="0.25">
      <c r="A60" s="18" t="s">
        <v>544</v>
      </c>
      <c r="B60" s="45"/>
      <c r="C60" s="45"/>
      <c r="D60" s="45"/>
      <c r="E60" s="45"/>
      <c r="F60" s="45"/>
    </row>
    <row r="61" spans="1:6" ht="20.100000000000001" customHeight="1" x14ac:dyDescent="0.25">
      <c r="A61" s="59" t="s">
        <v>545</v>
      </c>
      <c r="B61" s="60"/>
      <c r="C61" s="60"/>
      <c r="D61" s="60"/>
      <c r="E61" s="60"/>
      <c r="F61" s="60"/>
    </row>
    <row r="62" spans="1:6" ht="20.100000000000001" customHeight="1" x14ac:dyDescent="0.25">
      <c r="A62" s="59" t="s">
        <v>546</v>
      </c>
      <c r="B62" s="124"/>
      <c r="C62" s="60"/>
      <c r="D62" s="60"/>
      <c r="E62" s="60"/>
      <c r="F62" s="60"/>
    </row>
    <row r="63" spans="1:6" ht="20.100000000000001" customHeight="1" x14ac:dyDescent="0.25">
      <c r="A63" s="67"/>
      <c r="B63" s="45"/>
      <c r="C63" s="45"/>
      <c r="D63" s="45"/>
      <c r="E63" s="45"/>
      <c r="F63" s="45"/>
    </row>
    <row r="64" spans="1:6" ht="20.100000000000001" customHeight="1" x14ac:dyDescent="0.25">
      <c r="A64" s="18" t="s">
        <v>547</v>
      </c>
      <c r="B64" s="45"/>
      <c r="C64" s="45"/>
      <c r="D64" s="45"/>
      <c r="E64" s="45"/>
      <c r="F64" s="45"/>
    </row>
    <row r="65" spans="1:6" ht="20.100000000000001" customHeight="1" x14ac:dyDescent="0.25">
      <c r="A65" s="59" t="s">
        <v>548</v>
      </c>
      <c r="B65" s="60"/>
      <c r="C65" s="60"/>
      <c r="D65" s="60"/>
      <c r="E65" s="60"/>
      <c r="F65" s="60"/>
    </row>
    <row r="66" spans="1:6" ht="20.100000000000001" customHeight="1" x14ac:dyDescent="0.25">
      <c r="A66" s="59" t="s">
        <v>549</v>
      </c>
      <c r="B66" s="60"/>
      <c r="C66" s="60"/>
      <c r="D66" s="60"/>
      <c r="E66" s="60"/>
      <c r="F66" s="60"/>
    </row>
    <row r="67" spans="1:6" ht="20.100000000000001" customHeight="1" x14ac:dyDescent="0.25">
      <c r="A67" s="120"/>
      <c r="B67" s="55"/>
      <c r="C67" s="55"/>
      <c r="D67" s="55"/>
      <c r="E67" s="55"/>
      <c r="F67" s="5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5"/>
  <sheetViews>
    <sheetView showGridLines="0" topLeftCell="A4" zoomScale="75" zoomScaleNormal="75" workbookViewId="0">
      <selection activeCell="F22" sqref="F22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  <col min="10" max="10" width="13.42578125" bestFit="1" customWidth="1"/>
  </cols>
  <sheetData>
    <row r="1" spans="1:10" ht="40.9" customHeight="1" x14ac:dyDescent="0.25">
      <c r="A1" s="168" t="s">
        <v>122</v>
      </c>
      <c r="B1" s="169"/>
      <c r="C1" s="169"/>
      <c r="D1" s="169"/>
      <c r="E1" s="169"/>
      <c r="F1" s="169"/>
      <c r="G1" s="169"/>
      <c r="H1" s="170"/>
    </row>
    <row r="2" spans="1:10" x14ac:dyDescent="0.25">
      <c r="A2" s="110" t="str">
        <f>'Formato 1'!A2</f>
        <v>Municipio de Valle de Santiago, Gto.</v>
      </c>
      <c r="B2" s="111"/>
      <c r="C2" s="111"/>
      <c r="D2" s="111"/>
      <c r="E2" s="111"/>
      <c r="F2" s="111"/>
      <c r="G2" s="111"/>
      <c r="H2" s="112"/>
    </row>
    <row r="3" spans="1:10" ht="15" customHeight="1" x14ac:dyDescent="0.25">
      <c r="A3" s="113" t="s">
        <v>123</v>
      </c>
      <c r="B3" s="114"/>
      <c r="C3" s="114"/>
      <c r="D3" s="114"/>
      <c r="E3" s="114"/>
      <c r="F3" s="114"/>
      <c r="G3" s="114"/>
      <c r="H3" s="115"/>
    </row>
    <row r="4" spans="1:10" ht="15" customHeight="1" x14ac:dyDescent="0.25">
      <c r="A4" s="113" t="str">
        <f>'Formato 1'!A4</f>
        <v>Al 31 de Diciembre de 2023 y al 31 de Marzo de 2024 (b)</v>
      </c>
      <c r="B4" s="114"/>
      <c r="C4" s="114"/>
      <c r="D4" s="114"/>
      <c r="E4" s="114"/>
      <c r="F4" s="114"/>
      <c r="G4" s="114"/>
      <c r="H4" s="115"/>
    </row>
    <row r="5" spans="1:10" x14ac:dyDescent="0.25">
      <c r="A5" s="116" t="s">
        <v>2</v>
      </c>
      <c r="B5" s="117"/>
      <c r="C5" s="117"/>
      <c r="D5" s="117"/>
      <c r="E5" s="117"/>
      <c r="F5" s="117"/>
      <c r="G5" s="117"/>
      <c r="H5" s="118"/>
    </row>
    <row r="6" spans="1:10" ht="41.45" customHeight="1" x14ac:dyDescent="0.25">
      <c r="A6" s="5" t="s">
        <v>124</v>
      </c>
      <c r="B6" s="6" t="s">
        <v>588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10" x14ac:dyDescent="0.25">
      <c r="A7" s="102"/>
      <c r="B7" s="103"/>
      <c r="C7" s="103"/>
      <c r="D7" s="103"/>
      <c r="E7" s="103"/>
      <c r="F7" s="103"/>
      <c r="G7" s="103"/>
      <c r="H7" s="103"/>
    </row>
    <row r="8" spans="1:10" x14ac:dyDescent="0.25">
      <c r="A8" s="8" t="s">
        <v>131</v>
      </c>
      <c r="B8" s="4">
        <f t="shared" ref="B8:H8" si="0">B9+B13</f>
        <v>6428571.5199999996</v>
      </c>
      <c r="C8" s="4">
        <f t="shared" si="0"/>
        <v>267857.14</v>
      </c>
      <c r="D8" s="4">
        <f>D9+D13</f>
        <v>1874999.98</v>
      </c>
      <c r="E8" s="4">
        <f t="shared" si="0"/>
        <v>0</v>
      </c>
      <c r="F8" s="4">
        <f>B8+C8-D8+E8</f>
        <v>4821428.68</v>
      </c>
      <c r="G8" s="4">
        <f t="shared" si="0"/>
        <v>130637.84</v>
      </c>
      <c r="H8" s="4">
        <f t="shared" si="0"/>
        <v>0</v>
      </c>
    </row>
    <row r="9" spans="1:10" ht="15.75" customHeight="1" x14ac:dyDescent="0.25">
      <c r="A9" s="104" t="s">
        <v>132</v>
      </c>
      <c r="B9" s="47">
        <f t="shared" ref="B9:H9" si="1">SUM(B10:B12)</f>
        <v>0</v>
      </c>
      <c r="C9" s="47">
        <f>SUM(C10:C12)</f>
        <v>267857.14</v>
      </c>
      <c r="D9" s="47">
        <v>267857.14</v>
      </c>
      <c r="E9" s="47">
        <f t="shared" si="1"/>
        <v>0</v>
      </c>
      <c r="F9" s="47">
        <f>B9+C9-D9+E9</f>
        <v>0</v>
      </c>
      <c r="G9" s="47">
        <v>130637.84</v>
      </c>
      <c r="H9" s="47">
        <f t="shared" si="1"/>
        <v>0</v>
      </c>
      <c r="J9" s="159"/>
    </row>
    <row r="10" spans="1:10" ht="17.25" customHeight="1" x14ac:dyDescent="0.25">
      <c r="A10" s="105" t="s">
        <v>133</v>
      </c>
      <c r="B10" s="106">
        <v>0</v>
      </c>
      <c r="C10" s="47">
        <v>267857.14</v>
      </c>
      <c r="D10" s="106">
        <v>267857.14</v>
      </c>
      <c r="E10" s="106">
        <v>0</v>
      </c>
      <c r="F10" s="106">
        <f>B10+C10-D10+E10</f>
        <v>0</v>
      </c>
      <c r="G10" s="106">
        <v>130637.84</v>
      </c>
      <c r="H10" s="106">
        <v>0</v>
      </c>
    </row>
    <row r="11" spans="1:10" x14ac:dyDescent="0.25">
      <c r="A11" s="105" t="s">
        <v>134</v>
      </c>
      <c r="B11" s="106">
        <v>0</v>
      </c>
      <c r="C11" s="47">
        <v>0</v>
      </c>
      <c r="D11" s="106">
        <v>0</v>
      </c>
      <c r="E11" s="106">
        <v>0</v>
      </c>
      <c r="F11" s="106">
        <v>0</v>
      </c>
      <c r="G11" s="47">
        <v>0</v>
      </c>
      <c r="H11" s="47">
        <v>0</v>
      </c>
    </row>
    <row r="12" spans="1:10" ht="16.5" customHeight="1" x14ac:dyDescent="0.25">
      <c r="A12" s="105" t="s">
        <v>135</v>
      </c>
      <c r="B12" s="106">
        <v>0</v>
      </c>
      <c r="C12" s="47">
        <v>0</v>
      </c>
      <c r="D12" s="106">
        <v>0</v>
      </c>
      <c r="E12" s="106">
        <v>0</v>
      </c>
      <c r="F12" s="106">
        <v>0</v>
      </c>
      <c r="G12" s="47">
        <v>0</v>
      </c>
      <c r="H12" s="47">
        <v>0</v>
      </c>
    </row>
    <row r="13" spans="1:10" x14ac:dyDescent="0.25">
      <c r="A13" s="104" t="s">
        <v>136</v>
      </c>
      <c r="B13" s="47">
        <f t="shared" ref="B13:H13" si="2">SUM(B14:B16)</f>
        <v>6428571.5199999996</v>
      </c>
      <c r="C13" s="47">
        <f t="shared" si="2"/>
        <v>0</v>
      </c>
      <c r="D13" s="47">
        <f>D14</f>
        <v>1607142.84</v>
      </c>
      <c r="E13" s="47">
        <f t="shared" si="2"/>
        <v>0</v>
      </c>
      <c r="F13" s="47">
        <f>SUM(F14:F16)</f>
        <v>4821428.68</v>
      </c>
      <c r="G13" s="47">
        <f t="shared" si="2"/>
        <v>0</v>
      </c>
      <c r="H13" s="47">
        <f t="shared" si="2"/>
        <v>0</v>
      </c>
    </row>
    <row r="14" spans="1:10" x14ac:dyDescent="0.25">
      <c r="A14" s="105" t="s">
        <v>137</v>
      </c>
      <c r="B14" s="106">
        <v>6428571.5199999996</v>
      </c>
      <c r="C14" s="47">
        <v>0</v>
      </c>
      <c r="D14" s="47">
        <v>1607142.84</v>
      </c>
      <c r="E14" s="106">
        <v>0</v>
      </c>
      <c r="F14" s="106">
        <f>B14+C14-D14+E14</f>
        <v>4821428.68</v>
      </c>
      <c r="G14" s="47">
        <v>0</v>
      </c>
      <c r="H14" s="47">
        <v>0</v>
      </c>
    </row>
    <row r="15" spans="1:10" ht="15" customHeight="1" x14ac:dyDescent="0.25">
      <c r="A15" s="105" t="s">
        <v>138</v>
      </c>
      <c r="B15" s="106">
        <v>0</v>
      </c>
      <c r="C15" s="47">
        <v>0</v>
      </c>
      <c r="D15" s="106">
        <v>0</v>
      </c>
      <c r="E15" s="106">
        <v>0</v>
      </c>
      <c r="F15" s="106">
        <v>0</v>
      </c>
      <c r="G15" s="47">
        <v>0</v>
      </c>
      <c r="H15" s="47">
        <v>0</v>
      </c>
    </row>
    <row r="16" spans="1:10" x14ac:dyDescent="0.25">
      <c r="A16" s="105" t="s">
        <v>139</v>
      </c>
      <c r="B16" s="106">
        <v>0</v>
      </c>
      <c r="C16" s="47">
        <v>0</v>
      </c>
      <c r="D16" s="106">
        <v>0</v>
      </c>
      <c r="E16" s="106">
        <v>0</v>
      </c>
      <c r="F16" s="106">
        <v>0</v>
      </c>
      <c r="G16" s="47">
        <v>0</v>
      </c>
      <c r="H16" s="47">
        <v>0</v>
      </c>
    </row>
    <row r="17" spans="1:8" x14ac:dyDescent="0.25">
      <c r="A17" s="107"/>
      <c r="B17" s="91"/>
      <c r="C17" s="91"/>
      <c r="D17" s="91"/>
      <c r="E17" s="91"/>
      <c r="F17" s="91"/>
      <c r="G17" s="91"/>
      <c r="H17" s="91"/>
    </row>
    <row r="18" spans="1:8" x14ac:dyDescent="0.25">
      <c r="A18" s="8" t="s">
        <v>140</v>
      </c>
      <c r="B18" s="4">
        <v>37934644.620000005</v>
      </c>
      <c r="C18" s="108"/>
      <c r="D18" s="108"/>
      <c r="E18" s="108"/>
      <c r="F18" s="4">
        <v>21722952.850000001</v>
      </c>
      <c r="G18" s="108"/>
      <c r="H18" s="108"/>
    </row>
    <row r="19" spans="1:8" ht="16.5" customHeight="1" x14ac:dyDescent="0.25">
      <c r="A19" s="107"/>
      <c r="B19" s="91"/>
      <c r="C19" s="91"/>
      <c r="D19" s="91"/>
      <c r="E19" s="91"/>
      <c r="F19" s="91"/>
      <c r="G19" s="91"/>
      <c r="H19" s="91"/>
    </row>
    <row r="20" spans="1:8" ht="14.45" customHeight="1" x14ac:dyDescent="0.25">
      <c r="A20" s="8" t="s">
        <v>141</v>
      </c>
      <c r="B20" s="4">
        <f t="shared" ref="B20:H20" si="3">B8+B18</f>
        <v>44363216.140000001</v>
      </c>
      <c r="C20" s="4">
        <f t="shared" si="3"/>
        <v>267857.14</v>
      </c>
      <c r="D20" s="4">
        <f>D8+D18</f>
        <v>1874999.98</v>
      </c>
      <c r="E20" s="4">
        <f t="shared" si="3"/>
        <v>0</v>
      </c>
      <c r="F20" s="4">
        <f>F8+F18</f>
        <v>26544381.530000001</v>
      </c>
      <c r="G20" s="4">
        <f t="shared" si="3"/>
        <v>130637.84</v>
      </c>
      <c r="H20" s="4">
        <f t="shared" si="3"/>
        <v>0</v>
      </c>
    </row>
    <row r="21" spans="1:8" ht="16.5" customHeight="1" x14ac:dyDescent="0.25">
      <c r="A21" s="107"/>
      <c r="B21" s="49"/>
      <c r="C21" s="49"/>
      <c r="D21" s="49"/>
      <c r="E21" s="49"/>
      <c r="F21" s="49"/>
      <c r="G21" s="49"/>
      <c r="H21" s="49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09" t="s">
        <v>143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</row>
    <row r="24" spans="1:8" ht="15" customHeight="1" x14ac:dyDescent="0.25">
      <c r="A24" s="109" t="s">
        <v>144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 x14ac:dyDescent="0.25">
      <c r="A25" s="109" t="s">
        <v>145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</row>
    <row r="26" spans="1:8" ht="16.5" customHeight="1" x14ac:dyDescent="0.25">
      <c r="A26" s="9"/>
      <c r="B26" s="49"/>
      <c r="C26" s="49"/>
      <c r="D26" s="49"/>
      <c r="E26" s="49"/>
      <c r="F26" s="49"/>
      <c r="G26" s="49"/>
      <c r="H26" s="49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09" t="s">
        <v>147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</row>
    <row r="29" spans="1:8" ht="15" customHeight="1" x14ac:dyDescent="0.25">
      <c r="A29" s="109" t="s">
        <v>148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</row>
    <row r="30" spans="1:8" ht="15.75" customHeight="1" x14ac:dyDescent="0.25">
      <c r="A30" s="109" t="s">
        <v>149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</row>
    <row r="31" spans="1:8" ht="15" customHeight="1" x14ac:dyDescent="0.25">
      <c r="A31" s="10" t="s">
        <v>150</v>
      </c>
      <c r="B31" s="54"/>
      <c r="C31" s="54"/>
      <c r="D31" s="54"/>
      <c r="E31" s="54"/>
      <c r="F31" s="54"/>
      <c r="G31" s="54"/>
      <c r="H31" s="54"/>
    </row>
    <row r="32" spans="1:8" x14ac:dyDescent="0.25">
      <c r="A32" s="61"/>
    </row>
    <row r="33" spans="1:8" ht="14.45" customHeight="1" x14ac:dyDescent="0.25">
      <c r="A33" s="171" t="s">
        <v>151</v>
      </c>
      <c r="B33" s="171"/>
      <c r="C33" s="171"/>
      <c r="D33" s="171"/>
      <c r="E33" s="171"/>
      <c r="F33" s="171"/>
      <c r="G33" s="171"/>
      <c r="H33" s="171"/>
    </row>
    <row r="34" spans="1:8" ht="14.45" customHeight="1" x14ac:dyDescent="0.25">
      <c r="A34" s="171"/>
      <c r="B34" s="171"/>
      <c r="C34" s="171"/>
      <c r="D34" s="171"/>
      <c r="E34" s="171"/>
      <c r="F34" s="171"/>
      <c r="G34" s="171"/>
      <c r="H34" s="171"/>
    </row>
    <row r="35" spans="1:8" ht="14.45" customHeight="1" x14ac:dyDescent="0.25">
      <c r="A35" s="171"/>
      <c r="B35" s="171"/>
      <c r="C35" s="171"/>
      <c r="D35" s="171"/>
      <c r="E35" s="171"/>
      <c r="F35" s="171"/>
      <c r="G35" s="171"/>
      <c r="H35" s="171"/>
    </row>
    <row r="36" spans="1:8" ht="14.45" customHeight="1" x14ac:dyDescent="0.25">
      <c r="A36" s="171"/>
      <c r="B36" s="171"/>
      <c r="C36" s="171"/>
      <c r="D36" s="171"/>
      <c r="E36" s="171"/>
      <c r="F36" s="171"/>
      <c r="G36" s="171"/>
      <c r="H36" s="171"/>
    </row>
    <row r="37" spans="1:8" ht="14.45" customHeight="1" x14ac:dyDescent="0.25">
      <c r="A37" s="171"/>
      <c r="B37" s="171"/>
      <c r="C37" s="171"/>
      <c r="D37" s="171"/>
      <c r="E37" s="171"/>
      <c r="F37" s="171"/>
      <c r="G37" s="171"/>
      <c r="H37" s="171"/>
    </row>
    <row r="38" spans="1:8" x14ac:dyDescent="0.25">
      <c r="A38" s="61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5"/>
      <c r="B40" s="53"/>
      <c r="C40" s="53"/>
      <c r="D40" s="53"/>
      <c r="E40" s="53"/>
      <c r="F40" s="53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09" t="s">
        <v>159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69"/>
    </row>
    <row r="43" spans="1:8" x14ac:dyDescent="0.25">
      <c r="A43" s="109" t="s">
        <v>160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69"/>
    </row>
    <row r="44" spans="1:8" x14ac:dyDescent="0.25">
      <c r="A44" s="109" t="s">
        <v>161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69"/>
    </row>
    <row r="45" spans="1:8" x14ac:dyDescent="0.25">
      <c r="A45" s="11" t="s">
        <v>150</v>
      </c>
      <c r="B45" s="54"/>
      <c r="C45" s="54"/>
      <c r="D45" s="54"/>
      <c r="E45" s="54"/>
      <c r="F45" s="54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15:C22 B17:B30 C8:C13 C14:D14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C8 B41:F44 B12:H12 B9 E9 B10 E10 H9 H10 B17:H17 B19:H19 C18:E18 B15:C15 E15:H15 G14:H14 G18:H18 B16:D16 F16:H16 E14 B21:H31 B20:C20 G20:H20 B13:C13 E13 G8:H8 B11:E11 G11:H11 E20 E8 G13:H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75" zoomScaleNormal="75" workbookViewId="0">
      <selection activeCell="A13" sqref="A13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68" t="s">
        <v>162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x14ac:dyDescent="0.25">
      <c r="A2" s="110" t="str">
        <f>'Formato 1'!A2</f>
        <v>Municipio de Valle de Santiago, Gto.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x14ac:dyDescent="0.25">
      <c r="A3" s="113" t="s">
        <v>163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x14ac:dyDescent="0.25">
      <c r="A4" s="113" t="s">
        <v>590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x14ac:dyDescent="0.25">
      <c r="A5" s="113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591</v>
      </c>
      <c r="J6" s="1" t="s">
        <v>592</v>
      </c>
      <c r="K6" s="1" t="s">
        <v>593</v>
      </c>
    </row>
    <row r="7" spans="1:11" x14ac:dyDescent="0.25">
      <c r="A7" s="50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5">
      <c r="A8" s="2" t="s">
        <v>172</v>
      </c>
      <c r="B8" s="99"/>
      <c r="C8" s="99"/>
      <c r="D8" s="99"/>
      <c r="E8" s="4">
        <f>SUM(E9:E12)</f>
        <v>0</v>
      </c>
      <c r="F8" s="9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100" t="s">
        <v>173</v>
      </c>
      <c r="B9" s="101"/>
      <c r="C9" s="101"/>
      <c r="D9" s="101"/>
      <c r="E9" s="47">
        <v>0</v>
      </c>
      <c r="F9" s="60"/>
      <c r="G9" s="47">
        <v>0</v>
      </c>
      <c r="H9" s="47">
        <v>0</v>
      </c>
      <c r="I9" s="47">
        <v>0</v>
      </c>
      <c r="J9" s="47">
        <v>0</v>
      </c>
      <c r="K9" s="47">
        <v>0</v>
      </c>
    </row>
    <row r="10" spans="1:11" x14ac:dyDescent="0.25">
      <c r="A10" s="100" t="s">
        <v>174</v>
      </c>
      <c r="B10" s="101"/>
      <c r="C10" s="101"/>
      <c r="D10" s="101"/>
      <c r="E10" s="47">
        <v>0</v>
      </c>
      <c r="F10" s="60"/>
      <c r="G10" s="47">
        <v>0</v>
      </c>
      <c r="H10" s="47">
        <v>0</v>
      </c>
      <c r="I10" s="47">
        <v>0</v>
      </c>
      <c r="J10" s="47">
        <v>0</v>
      </c>
      <c r="K10" s="47">
        <v>0</v>
      </c>
    </row>
    <row r="11" spans="1:11" x14ac:dyDescent="0.25">
      <c r="A11" s="100" t="s">
        <v>175</v>
      </c>
      <c r="B11" s="101"/>
      <c r="C11" s="101"/>
      <c r="D11" s="101"/>
      <c r="E11" s="47">
        <v>0</v>
      </c>
      <c r="F11" s="60"/>
      <c r="G11" s="47">
        <v>0</v>
      </c>
      <c r="H11" s="47">
        <v>0</v>
      </c>
      <c r="I11" s="47">
        <v>0</v>
      </c>
      <c r="J11" s="47">
        <v>0</v>
      </c>
      <c r="K11" s="47">
        <v>0</v>
      </c>
    </row>
    <row r="12" spans="1:11" x14ac:dyDescent="0.25">
      <c r="A12" s="100" t="s">
        <v>176</v>
      </c>
      <c r="B12" s="101"/>
      <c r="C12" s="101"/>
      <c r="D12" s="101"/>
      <c r="E12" s="47">
        <v>0</v>
      </c>
      <c r="F12" s="60"/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x14ac:dyDescent="0.25">
      <c r="A13" s="140" t="s">
        <v>150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5">
      <c r="A14" s="2" t="s">
        <v>177</v>
      </c>
      <c r="B14" s="99"/>
      <c r="C14" s="99"/>
      <c r="D14" s="99"/>
      <c r="E14" s="4">
        <f>SUM(E15:E18)</f>
        <v>0</v>
      </c>
      <c r="F14" s="9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100" t="s">
        <v>178</v>
      </c>
      <c r="B15" s="101"/>
      <c r="C15" s="101"/>
      <c r="D15" s="101"/>
      <c r="E15" s="47">
        <v>0</v>
      </c>
      <c r="F15" s="60"/>
      <c r="G15" s="47">
        <v>0</v>
      </c>
      <c r="H15" s="47">
        <v>0</v>
      </c>
      <c r="I15" s="47">
        <v>0</v>
      </c>
      <c r="J15" s="47">
        <v>0</v>
      </c>
      <c r="K15" s="47">
        <v>0</v>
      </c>
    </row>
    <row r="16" spans="1:11" x14ac:dyDescent="0.25">
      <c r="A16" s="100" t="s">
        <v>179</v>
      </c>
      <c r="B16" s="101"/>
      <c r="C16" s="101"/>
      <c r="D16" s="101"/>
      <c r="E16" s="47">
        <v>0</v>
      </c>
      <c r="F16" s="60"/>
      <c r="G16" s="47">
        <v>0</v>
      </c>
      <c r="H16" s="47">
        <v>0</v>
      </c>
      <c r="I16" s="47">
        <v>0</v>
      </c>
      <c r="J16" s="47">
        <v>0</v>
      </c>
      <c r="K16" s="47">
        <v>0</v>
      </c>
    </row>
    <row r="17" spans="1:11" x14ac:dyDescent="0.25">
      <c r="A17" s="100" t="s">
        <v>180</v>
      </c>
      <c r="B17" s="101"/>
      <c r="C17" s="101"/>
      <c r="D17" s="101"/>
      <c r="E17" s="47">
        <v>0</v>
      </c>
      <c r="F17" s="60"/>
      <c r="G17" s="47">
        <v>0</v>
      </c>
      <c r="H17" s="47">
        <v>0</v>
      </c>
      <c r="I17" s="47">
        <v>0</v>
      </c>
      <c r="J17" s="47">
        <v>0</v>
      </c>
      <c r="K17" s="47">
        <v>0</v>
      </c>
    </row>
    <row r="18" spans="1:11" x14ac:dyDescent="0.25">
      <c r="A18" s="100" t="s">
        <v>181</v>
      </c>
      <c r="B18" s="101"/>
      <c r="C18" s="101"/>
      <c r="D18" s="101"/>
      <c r="E18" s="47">
        <v>0</v>
      </c>
      <c r="F18" s="60"/>
      <c r="G18" s="47">
        <v>0</v>
      </c>
      <c r="H18" s="47">
        <v>0</v>
      </c>
      <c r="I18" s="47">
        <v>0</v>
      </c>
      <c r="J18" s="47">
        <v>0</v>
      </c>
      <c r="K18" s="47">
        <v>0</v>
      </c>
    </row>
    <row r="19" spans="1:11" x14ac:dyDescent="0.25">
      <c r="A19" s="140" t="s">
        <v>150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x14ac:dyDescent="0.25">
      <c r="A20" s="2" t="s">
        <v>182</v>
      </c>
      <c r="B20" s="99"/>
      <c r="C20" s="99"/>
      <c r="D20" s="99"/>
      <c r="E20" s="4">
        <f>SUM(E8,E14)</f>
        <v>0</v>
      </c>
      <c r="F20" s="9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75"/>
  <sheetViews>
    <sheetView showGridLines="0" topLeftCell="A43" zoomScale="90" zoomScaleNormal="90" workbookViewId="0">
      <selection activeCell="B4" sqref="B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68" t="s">
        <v>183</v>
      </c>
      <c r="B1" s="169"/>
      <c r="C1" s="169"/>
      <c r="D1" s="170"/>
    </row>
    <row r="2" spans="1:4" x14ac:dyDescent="0.25">
      <c r="A2" s="110" t="str">
        <f>'Formato 1'!A2</f>
        <v>Municipio de Valle de Santiago, Gto.</v>
      </c>
      <c r="B2" s="111"/>
      <c r="C2" s="111"/>
      <c r="D2" s="112"/>
    </row>
    <row r="3" spans="1:4" x14ac:dyDescent="0.25">
      <c r="A3" s="113" t="s">
        <v>184</v>
      </c>
      <c r="B3" s="114"/>
      <c r="C3" s="114"/>
      <c r="D3" s="115"/>
    </row>
    <row r="4" spans="1:4" x14ac:dyDescent="0.25">
      <c r="A4" s="113" t="str">
        <f>'Formato 3'!A4</f>
        <v>Del 1 de Enero al 31 de Marzo de 2024 (b)</v>
      </c>
      <c r="B4" s="114"/>
      <c r="C4" s="114"/>
      <c r="D4" s="115"/>
    </row>
    <row r="5" spans="1:4" x14ac:dyDescent="0.25">
      <c r="A5" s="116" t="s">
        <v>2</v>
      </c>
      <c r="B5" s="117"/>
      <c r="C5" s="117"/>
      <c r="D5" s="118"/>
    </row>
    <row r="6" spans="1:4" ht="15" customHeight="1" x14ac:dyDescent="0.25"/>
    <row r="7" spans="1:4" ht="30" x14ac:dyDescent="0.25">
      <c r="A7" s="13" t="s">
        <v>4</v>
      </c>
      <c r="B7" s="7" t="s">
        <v>185</v>
      </c>
      <c r="C7" s="7" t="s">
        <v>186</v>
      </c>
      <c r="D7" s="7" t="s">
        <v>187</v>
      </c>
    </row>
    <row r="8" spans="1:4" x14ac:dyDescent="0.25">
      <c r="A8" s="3" t="s">
        <v>188</v>
      </c>
      <c r="B8" s="14">
        <f>SUM(B9:B11)</f>
        <v>544392857.15999997</v>
      </c>
      <c r="C8" s="14">
        <f>SUM(C9:C11)</f>
        <v>223318853.44</v>
      </c>
      <c r="D8" s="14">
        <f>SUM(D9:D11)</f>
        <v>223320274.10000002</v>
      </c>
    </row>
    <row r="9" spans="1:4" x14ac:dyDescent="0.25">
      <c r="A9" s="58" t="s">
        <v>189</v>
      </c>
      <c r="B9" s="94">
        <v>323000000</v>
      </c>
      <c r="C9" s="94">
        <v>106490362.55</v>
      </c>
      <c r="D9" s="94">
        <v>106491783.20999999</v>
      </c>
    </row>
    <row r="10" spans="1:4" x14ac:dyDescent="0.25">
      <c r="A10" s="58" t="s">
        <v>190</v>
      </c>
      <c r="B10" s="94">
        <v>223000000</v>
      </c>
      <c r="C10" s="94">
        <v>117096348.03</v>
      </c>
      <c r="D10" s="94">
        <v>117096348.03</v>
      </c>
    </row>
    <row r="11" spans="1:4" x14ac:dyDescent="0.25">
      <c r="A11" s="58" t="s">
        <v>191</v>
      </c>
      <c r="B11" s="94">
        <v>-1607142.84</v>
      </c>
      <c r="C11" s="94">
        <v>-267857.14</v>
      </c>
      <c r="D11" s="94">
        <v>-267857.14</v>
      </c>
    </row>
    <row r="12" spans="1:4" x14ac:dyDescent="0.25">
      <c r="A12" s="46"/>
      <c r="B12" s="91"/>
      <c r="C12" s="91"/>
      <c r="D12" s="91"/>
    </row>
    <row r="13" spans="1:4" x14ac:dyDescent="0.25">
      <c r="A13" s="3" t="s">
        <v>192</v>
      </c>
      <c r="B13" s="14">
        <f>B14+B15</f>
        <v>544392857.15999997</v>
      </c>
      <c r="C13" s="14">
        <f>C14+C15</f>
        <v>163400955.81</v>
      </c>
      <c r="D13" s="14">
        <f>D14+D15</f>
        <v>158071666.16</v>
      </c>
    </row>
    <row r="14" spans="1:4" x14ac:dyDescent="0.25">
      <c r="A14" s="58" t="s">
        <v>193</v>
      </c>
      <c r="B14" s="94">
        <v>323000000</v>
      </c>
      <c r="C14" s="94">
        <v>72693449.930000007</v>
      </c>
      <c r="D14" s="94">
        <v>68050894.780000001</v>
      </c>
    </row>
    <row r="15" spans="1:4" x14ac:dyDescent="0.25">
      <c r="A15" s="58" t="s">
        <v>194</v>
      </c>
      <c r="B15" s="94">
        <v>221392857.16</v>
      </c>
      <c r="C15" s="94">
        <v>90707505.879999995</v>
      </c>
      <c r="D15" s="94">
        <v>90020771.379999995</v>
      </c>
    </row>
    <row r="16" spans="1:4" x14ac:dyDescent="0.25">
      <c r="A16" s="46"/>
      <c r="B16" s="91"/>
      <c r="C16" s="91"/>
      <c r="D16" s="91"/>
    </row>
    <row r="17" spans="1:4" x14ac:dyDescent="0.25">
      <c r="A17" s="3" t="s">
        <v>195</v>
      </c>
      <c r="B17" s="15">
        <v>0</v>
      </c>
      <c r="C17" s="14">
        <f>C18+C19</f>
        <v>81398313.069999993</v>
      </c>
      <c r="D17" s="14">
        <f>D18+D19</f>
        <v>81398313.069999993</v>
      </c>
    </row>
    <row r="18" spans="1:4" x14ac:dyDescent="0.25">
      <c r="A18" s="58" t="s">
        <v>196</v>
      </c>
      <c r="B18" s="16">
        <v>0</v>
      </c>
      <c r="C18" s="47">
        <v>19768763.879999999</v>
      </c>
      <c r="D18" s="47">
        <v>19768763.879999999</v>
      </c>
    </row>
    <row r="19" spans="1:4" x14ac:dyDescent="0.25">
      <c r="A19" s="58" t="s">
        <v>197</v>
      </c>
      <c r="B19" s="16">
        <v>0</v>
      </c>
      <c r="C19" s="47">
        <v>61629549.189999998</v>
      </c>
      <c r="D19" s="47">
        <v>61629549.189999998</v>
      </c>
    </row>
    <row r="20" spans="1:4" x14ac:dyDescent="0.25">
      <c r="A20" s="46"/>
      <c r="B20" s="91"/>
      <c r="C20" s="91"/>
      <c r="D20" s="91"/>
    </row>
    <row r="21" spans="1:4" x14ac:dyDescent="0.25">
      <c r="A21" s="3" t="s">
        <v>198</v>
      </c>
      <c r="B21" s="14">
        <f>B8-B13+B17</f>
        <v>0</v>
      </c>
      <c r="C21" s="14">
        <f>C8-C13+C17</f>
        <v>141316210.69999999</v>
      </c>
      <c r="D21" s="14">
        <f>D8-D13+D17</f>
        <v>146646921.01000002</v>
      </c>
    </row>
    <row r="22" spans="1:4" x14ac:dyDescent="0.25">
      <c r="A22" s="3"/>
      <c r="B22" s="91"/>
      <c r="C22" s="91"/>
      <c r="D22" s="91"/>
    </row>
    <row r="23" spans="1:4" x14ac:dyDescent="0.25">
      <c r="A23" s="3" t="s">
        <v>199</v>
      </c>
      <c r="B23" s="14">
        <f>B21-B11</f>
        <v>1607142.84</v>
      </c>
      <c r="C23" s="14">
        <f>C21-C11</f>
        <v>141584067.83999997</v>
      </c>
      <c r="D23" s="14">
        <f>D21-D11</f>
        <v>146914778.15000001</v>
      </c>
    </row>
    <row r="24" spans="1:4" x14ac:dyDescent="0.25">
      <c r="A24" s="3"/>
      <c r="B24" s="17"/>
      <c r="C24" s="17"/>
      <c r="D24" s="17"/>
    </row>
    <row r="25" spans="1:4" x14ac:dyDescent="0.25">
      <c r="A25" s="18" t="s">
        <v>200</v>
      </c>
      <c r="B25" s="14">
        <f>B23-B17</f>
        <v>1607142.84</v>
      </c>
      <c r="C25" s="14">
        <f>C23-C17</f>
        <v>60185754.769999981</v>
      </c>
      <c r="D25" s="14">
        <f>D23-D17</f>
        <v>65516465.080000013</v>
      </c>
    </row>
    <row r="26" spans="1:4" x14ac:dyDescent="0.25">
      <c r="A26" s="19"/>
      <c r="B26" s="82"/>
      <c r="C26" s="82"/>
      <c r="D26" s="82"/>
    </row>
    <row r="27" spans="1:4" x14ac:dyDescent="0.25">
      <c r="A27" s="61"/>
    </row>
    <row r="28" spans="1:4" x14ac:dyDescent="0.25">
      <c r="A28" s="13" t="s">
        <v>201</v>
      </c>
      <c r="B28" s="7" t="s">
        <v>202</v>
      </c>
      <c r="C28" s="7" t="s">
        <v>186</v>
      </c>
      <c r="D28" s="7" t="s">
        <v>203</v>
      </c>
    </row>
    <row r="29" spans="1:4" x14ac:dyDescent="0.25">
      <c r="A29" s="3" t="s">
        <v>204</v>
      </c>
      <c r="B29" s="4">
        <f>B30+B31</f>
        <v>800000</v>
      </c>
      <c r="C29" s="4">
        <f>C30+C31</f>
        <v>130637.84</v>
      </c>
      <c r="D29" s="4">
        <f>D30+D31</f>
        <v>130637.84</v>
      </c>
    </row>
    <row r="30" spans="1:4" x14ac:dyDescent="0.25">
      <c r="A30" s="58" t="s">
        <v>205</v>
      </c>
      <c r="B30" s="47">
        <v>0</v>
      </c>
      <c r="C30" s="47">
        <v>0</v>
      </c>
      <c r="D30" s="47">
        <v>0</v>
      </c>
    </row>
    <row r="31" spans="1:4" x14ac:dyDescent="0.25">
      <c r="A31" s="58" t="s">
        <v>206</v>
      </c>
      <c r="B31" s="47">
        <v>800000</v>
      </c>
      <c r="C31" s="47">
        <v>130637.84</v>
      </c>
      <c r="D31" s="47">
        <v>130637.84</v>
      </c>
    </row>
    <row r="32" spans="1:4" x14ac:dyDescent="0.25">
      <c r="A32" s="45"/>
      <c r="B32" s="49"/>
      <c r="C32" s="49"/>
      <c r="D32" s="49"/>
    </row>
    <row r="33" spans="1:4" ht="14.45" customHeight="1" x14ac:dyDescent="0.25">
      <c r="A33" s="3" t="s">
        <v>207</v>
      </c>
      <c r="B33" s="4">
        <f>B25+B29</f>
        <v>2407142.84</v>
      </c>
      <c r="C33" s="4">
        <f>C25+C29</f>
        <v>60316392.609999985</v>
      </c>
      <c r="D33" s="4">
        <f>D25+D29</f>
        <v>65647102.920000017</v>
      </c>
    </row>
    <row r="34" spans="1:4" ht="14.45" customHeight="1" x14ac:dyDescent="0.25">
      <c r="A34" s="55"/>
      <c r="B34" s="56"/>
      <c r="C34" s="56"/>
      <c r="D34" s="56"/>
    </row>
    <row r="35" spans="1:4" ht="14.45" customHeight="1" x14ac:dyDescent="0.25">
      <c r="A35" s="61"/>
    </row>
    <row r="36" spans="1:4" ht="14.45" customHeight="1" x14ac:dyDescent="0.25">
      <c r="A36" s="13" t="s">
        <v>201</v>
      </c>
      <c r="B36" s="7" t="s">
        <v>208</v>
      </c>
      <c r="C36" s="7" t="s">
        <v>186</v>
      </c>
      <c r="D36" s="7" t="s">
        <v>187</v>
      </c>
    </row>
    <row r="37" spans="1:4" ht="14.45" customHeight="1" x14ac:dyDescent="0.25">
      <c r="A37" s="3" t="s">
        <v>209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8" t="s">
        <v>210</v>
      </c>
      <c r="B38" s="47">
        <v>0</v>
      </c>
      <c r="C38" s="47">
        <v>0</v>
      </c>
      <c r="D38" s="47">
        <v>0</v>
      </c>
    </row>
    <row r="39" spans="1:4" x14ac:dyDescent="0.25">
      <c r="A39" s="58" t="s">
        <v>211</v>
      </c>
      <c r="B39" s="47">
        <v>0</v>
      </c>
      <c r="C39" s="47">
        <v>0</v>
      </c>
      <c r="D39" s="47">
        <v>0</v>
      </c>
    </row>
    <row r="40" spans="1:4" x14ac:dyDescent="0.25">
      <c r="A40" s="3" t="s">
        <v>212</v>
      </c>
      <c r="B40" s="4">
        <f>B41+B42</f>
        <v>1607142.84</v>
      </c>
      <c r="C40" s="4">
        <f>C41+C42</f>
        <v>267857.14</v>
      </c>
      <c r="D40" s="4">
        <f>D41+D42</f>
        <v>267857.14</v>
      </c>
    </row>
    <row r="41" spans="1:4" x14ac:dyDescent="0.25">
      <c r="A41" s="58" t="s">
        <v>213</v>
      </c>
      <c r="B41" s="47">
        <v>0</v>
      </c>
      <c r="C41" s="47">
        <v>0</v>
      </c>
      <c r="D41" s="47">
        <v>0</v>
      </c>
    </row>
    <row r="42" spans="1:4" x14ac:dyDescent="0.25">
      <c r="A42" s="58" t="s">
        <v>214</v>
      </c>
      <c r="B42" s="47">
        <v>1607142.84</v>
      </c>
      <c r="C42" s="47">
        <v>267857.14</v>
      </c>
      <c r="D42" s="47">
        <v>267857.14</v>
      </c>
    </row>
    <row r="43" spans="1:4" x14ac:dyDescent="0.25">
      <c r="A43" s="45"/>
      <c r="B43" s="49"/>
      <c r="C43" s="49"/>
      <c r="D43" s="49"/>
    </row>
    <row r="44" spans="1:4" x14ac:dyDescent="0.25">
      <c r="A44" s="3" t="s">
        <v>215</v>
      </c>
      <c r="B44" s="4">
        <f>B37-B40</f>
        <v>-1607142.84</v>
      </c>
      <c r="C44" s="4">
        <f>C37-C40</f>
        <v>-267857.14</v>
      </c>
      <c r="D44" s="4">
        <f>D37-D40</f>
        <v>-267857.14</v>
      </c>
    </row>
    <row r="45" spans="1:4" x14ac:dyDescent="0.25">
      <c r="A45" s="20"/>
      <c r="B45" s="56"/>
      <c r="C45" s="56"/>
      <c r="D45" s="56"/>
    </row>
    <row r="47" spans="1:4" ht="30" x14ac:dyDescent="0.25">
      <c r="A47" s="13" t="s">
        <v>201</v>
      </c>
      <c r="B47" s="7" t="s">
        <v>208</v>
      </c>
      <c r="C47" s="7" t="s">
        <v>186</v>
      </c>
      <c r="D47" s="7" t="s">
        <v>187</v>
      </c>
    </row>
    <row r="48" spans="1:4" x14ac:dyDescent="0.25">
      <c r="A48" s="95" t="s">
        <v>216</v>
      </c>
      <c r="B48" s="96">
        <f>B9</f>
        <v>323000000</v>
      </c>
      <c r="C48" s="96">
        <f>C9</f>
        <v>106490362.55</v>
      </c>
      <c r="D48" s="96">
        <f>D9</f>
        <v>106491783.20999999</v>
      </c>
    </row>
    <row r="49" spans="1:4" x14ac:dyDescent="0.25">
      <c r="A49" s="21" t="s">
        <v>217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7" t="s">
        <v>210</v>
      </c>
      <c r="B50" s="47">
        <v>0</v>
      </c>
      <c r="C50" s="47">
        <v>0</v>
      </c>
      <c r="D50" s="47">
        <v>0</v>
      </c>
    </row>
    <row r="51" spans="1:4" x14ac:dyDescent="0.25">
      <c r="A51" s="97" t="s">
        <v>213</v>
      </c>
      <c r="B51" s="47">
        <v>0</v>
      </c>
      <c r="C51" s="47">
        <v>0</v>
      </c>
      <c r="D51" s="47">
        <v>0</v>
      </c>
    </row>
    <row r="52" spans="1:4" x14ac:dyDescent="0.25">
      <c r="A52" s="45"/>
      <c r="B52" s="49"/>
      <c r="C52" s="49"/>
      <c r="D52" s="49"/>
    </row>
    <row r="53" spans="1:4" x14ac:dyDescent="0.25">
      <c r="A53" s="58" t="s">
        <v>193</v>
      </c>
      <c r="B53" s="47">
        <f>B14</f>
        <v>323000000</v>
      </c>
      <c r="C53" s="47">
        <f>C14</f>
        <v>72693449.930000007</v>
      </c>
      <c r="D53" s="47">
        <f>D14</f>
        <v>68050894.780000001</v>
      </c>
    </row>
    <row r="54" spans="1:4" x14ac:dyDescent="0.25">
      <c r="A54" s="45"/>
      <c r="B54" s="49"/>
      <c r="C54" s="49"/>
      <c r="D54" s="49"/>
    </row>
    <row r="55" spans="1:4" x14ac:dyDescent="0.25">
      <c r="A55" s="58" t="s">
        <v>196</v>
      </c>
      <c r="B55" s="22">
        <v>0</v>
      </c>
      <c r="C55" s="47">
        <f>C18</f>
        <v>19768763.879999999</v>
      </c>
      <c r="D55" s="47">
        <f>D18</f>
        <v>19768763.879999999</v>
      </c>
    </row>
    <row r="56" spans="1:4" x14ac:dyDescent="0.25">
      <c r="A56" s="45"/>
      <c r="B56" s="49"/>
      <c r="C56" s="49"/>
      <c r="D56" s="49"/>
    </row>
    <row r="57" spans="1:4" x14ac:dyDescent="0.25">
      <c r="A57" s="18" t="s">
        <v>218</v>
      </c>
      <c r="B57" s="4">
        <f>B48+B49-B53+B55</f>
        <v>0</v>
      </c>
      <c r="C57" s="4">
        <f>C48+C49-C53+C55</f>
        <v>53565676.499999985</v>
      </c>
      <c r="D57" s="4">
        <f>D48+D49-D53+D55</f>
        <v>58209652.309999987</v>
      </c>
    </row>
    <row r="58" spans="1:4" x14ac:dyDescent="0.25">
      <c r="A58" s="23"/>
      <c r="B58" s="24"/>
      <c r="C58" s="24"/>
      <c r="D58" s="24"/>
    </row>
    <row r="59" spans="1:4" x14ac:dyDescent="0.25">
      <c r="A59" s="18" t="s">
        <v>219</v>
      </c>
      <c r="B59" s="4">
        <f>B57-B49</f>
        <v>0</v>
      </c>
      <c r="C59" s="4">
        <f>C57-C49</f>
        <v>53565676.499999985</v>
      </c>
      <c r="D59" s="4">
        <f>D57-D49</f>
        <v>58209652.309999987</v>
      </c>
    </row>
    <row r="60" spans="1:4" x14ac:dyDescent="0.25">
      <c r="A60" s="55"/>
      <c r="B60" s="56"/>
      <c r="C60" s="56"/>
      <c r="D60" s="56"/>
    </row>
    <row r="62" spans="1:4" ht="30" x14ac:dyDescent="0.25">
      <c r="A62" s="13" t="s">
        <v>201</v>
      </c>
      <c r="B62" s="7" t="s">
        <v>208</v>
      </c>
      <c r="C62" s="7" t="s">
        <v>186</v>
      </c>
      <c r="D62" s="7" t="s">
        <v>187</v>
      </c>
    </row>
    <row r="63" spans="1:4" x14ac:dyDescent="0.25">
      <c r="A63" s="95" t="s">
        <v>190</v>
      </c>
      <c r="B63" s="98">
        <f>B10</f>
        <v>223000000</v>
      </c>
      <c r="C63" s="98">
        <f>C10</f>
        <v>117096348.03</v>
      </c>
      <c r="D63" s="98">
        <f>D10</f>
        <v>117096348.03</v>
      </c>
    </row>
    <row r="64" spans="1:4" ht="30" x14ac:dyDescent="0.25">
      <c r="A64" s="21" t="s">
        <v>220</v>
      </c>
      <c r="B64" s="14">
        <f>B65-B66</f>
        <v>-1607142.84</v>
      </c>
      <c r="C64" s="14">
        <f>C65-C66</f>
        <v>-267857.14</v>
      </c>
      <c r="D64" s="14">
        <f>D65-D66</f>
        <v>-267857.14</v>
      </c>
    </row>
    <row r="65" spans="1:4" x14ac:dyDescent="0.25">
      <c r="A65" s="97" t="s">
        <v>211</v>
      </c>
      <c r="B65" s="94">
        <v>0</v>
      </c>
      <c r="C65" s="94">
        <v>0</v>
      </c>
      <c r="D65" s="94">
        <v>0</v>
      </c>
    </row>
    <row r="66" spans="1:4" x14ac:dyDescent="0.25">
      <c r="A66" s="97" t="s">
        <v>214</v>
      </c>
      <c r="B66" s="94">
        <v>1607142.84</v>
      </c>
      <c r="C66" s="94">
        <v>267857.14</v>
      </c>
      <c r="D66" s="94">
        <v>267857.14</v>
      </c>
    </row>
    <row r="67" spans="1:4" x14ac:dyDescent="0.25">
      <c r="A67" s="45"/>
      <c r="B67" s="91"/>
      <c r="C67" s="91"/>
      <c r="D67" s="91"/>
    </row>
    <row r="68" spans="1:4" x14ac:dyDescent="0.25">
      <c r="A68" s="58" t="s">
        <v>221</v>
      </c>
      <c r="B68" s="94">
        <f>B15</f>
        <v>221392857.16</v>
      </c>
      <c r="C68" s="94">
        <f>C15</f>
        <v>90707505.879999995</v>
      </c>
      <c r="D68" s="94">
        <f>D15</f>
        <v>90020771.379999995</v>
      </c>
    </row>
    <row r="69" spans="1:4" x14ac:dyDescent="0.25">
      <c r="A69" s="45"/>
      <c r="B69" s="91"/>
      <c r="C69" s="91"/>
      <c r="D69" s="91"/>
    </row>
    <row r="70" spans="1:4" x14ac:dyDescent="0.25">
      <c r="A70" s="58" t="s">
        <v>197</v>
      </c>
      <c r="B70" s="16">
        <v>0</v>
      </c>
      <c r="C70" s="94">
        <f>C19</f>
        <v>61629549.189999998</v>
      </c>
      <c r="D70" s="94">
        <f>D19</f>
        <v>61629549.189999998</v>
      </c>
    </row>
    <row r="71" spans="1:4" x14ac:dyDescent="0.25">
      <c r="A71" s="45"/>
      <c r="B71" s="91"/>
      <c r="C71" s="91"/>
      <c r="D71" s="91"/>
    </row>
    <row r="72" spans="1:4" x14ac:dyDescent="0.25">
      <c r="A72" s="18" t="s">
        <v>222</v>
      </c>
      <c r="B72" s="14">
        <f>B63+B64-B68+B70</f>
        <v>0</v>
      </c>
      <c r="C72" s="14">
        <f>C63+C64-C68+C70</f>
        <v>87750534.200000003</v>
      </c>
      <c r="D72" s="14">
        <f>D63+D64-D68+D70</f>
        <v>88437268.700000003</v>
      </c>
    </row>
    <row r="73" spans="1:4" x14ac:dyDescent="0.25">
      <c r="A73" s="45"/>
      <c r="B73" s="91"/>
      <c r="C73" s="91"/>
      <c r="D73" s="91"/>
    </row>
    <row r="74" spans="1:4" x14ac:dyDescent="0.25">
      <c r="A74" s="18" t="s">
        <v>223</v>
      </c>
      <c r="B74" s="14">
        <f>B72-B64</f>
        <v>1607142.84</v>
      </c>
      <c r="C74" s="14">
        <f>C72-C64</f>
        <v>88018391.340000004</v>
      </c>
      <c r="D74" s="14">
        <f>D72-D64</f>
        <v>88705125.840000004</v>
      </c>
    </row>
    <row r="75" spans="1:4" x14ac:dyDescent="0.25">
      <c r="A75" s="55"/>
      <c r="B75" s="82"/>
      <c r="C75" s="82"/>
      <c r="D75" s="82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scale="72" fitToHeight="0" orientation="landscape" r:id="rId1"/>
  <ignoredErrors>
    <ignoredError sqref="B8:D8 B38:D39 B49:D52 C64:D64 B12:D13 B16:D17 B20:D20 B18:B19 B32:D32 B43:D43 B67:D67 B22:D22 B21 B24:D24 C37:D37 D44 B41:D41 B48 B54:D54 B53 B56:D56 B55 B58:D58 B57 B59 D63 B69:D69 D68 B71:D71 B70 D70 B73:D73 B7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76"/>
  <sheetViews>
    <sheetView showGridLines="0" topLeftCell="A40" zoomScaleNormal="100" workbookViewId="0">
      <selection activeCell="D82" sqref="D82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  <col min="9" max="9" width="14.42578125" bestFit="1" customWidth="1"/>
    <col min="10" max="10" width="13.42578125" bestFit="1" customWidth="1"/>
  </cols>
  <sheetData>
    <row r="1" spans="1:10" ht="40.9" customHeight="1" x14ac:dyDescent="0.25">
      <c r="A1" s="168" t="s">
        <v>224</v>
      </c>
      <c r="B1" s="169"/>
      <c r="C1" s="169"/>
      <c r="D1" s="169"/>
      <c r="E1" s="169"/>
      <c r="F1" s="169"/>
      <c r="G1" s="170"/>
    </row>
    <row r="2" spans="1:10" x14ac:dyDescent="0.25">
      <c r="A2" s="110" t="str">
        <f>'Formato 1'!A2</f>
        <v>Municipio de Valle de Santiago, Gto.</v>
      </c>
      <c r="B2" s="111"/>
      <c r="C2" s="111"/>
      <c r="D2" s="111"/>
      <c r="E2" s="111"/>
      <c r="F2" s="111"/>
      <c r="G2" s="112"/>
    </row>
    <row r="3" spans="1:10" x14ac:dyDescent="0.25">
      <c r="A3" s="113" t="s">
        <v>225</v>
      </c>
      <c r="B3" s="114"/>
      <c r="C3" s="114"/>
      <c r="D3" s="114"/>
      <c r="E3" s="114"/>
      <c r="F3" s="114"/>
      <c r="G3" s="115"/>
    </row>
    <row r="4" spans="1:10" x14ac:dyDescent="0.25">
      <c r="A4" s="113" t="str">
        <f>'Formato 3'!A4</f>
        <v>Del 1 de Enero al 31 de Marzo de 2024 (b)</v>
      </c>
      <c r="B4" s="114"/>
      <c r="C4" s="114"/>
      <c r="D4" s="114"/>
      <c r="E4" s="114"/>
      <c r="F4" s="114"/>
      <c r="G4" s="115"/>
    </row>
    <row r="5" spans="1:10" x14ac:dyDescent="0.25">
      <c r="A5" s="116" t="s">
        <v>2</v>
      </c>
      <c r="B5" s="117"/>
      <c r="C5" s="117"/>
      <c r="D5" s="117"/>
      <c r="E5" s="117"/>
      <c r="F5" s="117"/>
      <c r="G5" s="118"/>
    </row>
    <row r="6" spans="1:10" x14ac:dyDescent="0.25">
      <c r="A6" s="172" t="s">
        <v>226</v>
      </c>
      <c r="B6" s="174" t="s">
        <v>227</v>
      </c>
      <c r="C6" s="174"/>
      <c r="D6" s="174"/>
      <c r="E6" s="174"/>
      <c r="F6" s="174"/>
      <c r="G6" s="174" t="s">
        <v>228</v>
      </c>
    </row>
    <row r="7" spans="1:10" ht="30" x14ac:dyDescent="0.25">
      <c r="A7" s="173"/>
      <c r="B7" s="25" t="s">
        <v>229</v>
      </c>
      <c r="C7" s="7" t="s">
        <v>230</v>
      </c>
      <c r="D7" s="25" t="s">
        <v>231</v>
      </c>
      <c r="E7" s="25" t="s">
        <v>186</v>
      </c>
      <c r="F7" s="25" t="s">
        <v>232</v>
      </c>
      <c r="G7" s="174"/>
    </row>
    <row r="8" spans="1:10" x14ac:dyDescent="0.25">
      <c r="A8" s="26" t="s">
        <v>233</v>
      </c>
      <c r="B8" s="91"/>
      <c r="C8" s="91"/>
      <c r="D8" s="91"/>
      <c r="E8" s="91"/>
      <c r="F8" s="91"/>
      <c r="G8" s="91"/>
    </row>
    <row r="9" spans="1:10" x14ac:dyDescent="0.25">
      <c r="A9" s="58" t="s">
        <v>234</v>
      </c>
      <c r="B9" s="47">
        <v>27725000</v>
      </c>
      <c r="C9" s="47">
        <v>0</v>
      </c>
      <c r="D9" s="47">
        <v>27725000</v>
      </c>
      <c r="E9" s="47">
        <v>21023907.48</v>
      </c>
      <c r="F9" s="47">
        <v>21025299.379999999</v>
      </c>
      <c r="G9" s="47">
        <v>-6699700.6200000001</v>
      </c>
      <c r="I9" s="159"/>
      <c r="J9" s="159"/>
    </row>
    <row r="10" spans="1:10" x14ac:dyDescent="0.25">
      <c r="A10" s="58" t="s">
        <v>235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I10" s="159"/>
      <c r="J10" s="159"/>
    </row>
    <row r="11" spans="1:10" x14ac:dyDescent="0.25">
      <c r="A11" s="58" t="s">
        <v>236</v>
      </c>
      <c r="B11" s="47">
        <v>2000000</v>
      </c>
      <c r="C11" s="47">
        <v>0</v>
      </c>
      <c r="D11" s="47">
        <v>2000000</v>
      </c>
      <c r="E11" s="47">
        <v>563323</v>
      </c>
      <c r="F11" s="47">
        <v>563322.99</v>
      </c>
      <c r="G11" s="47">
        <v>-1436677.01</v>
      </c>
      <c r="I11" s="159"/>
      <c r="J11" s="159"/>
    </row>
    <row r="12" spans="1:10" x14ac:dyDescent="0.25">
      <c r="A12" s="58" t="s">
        <v>237</v>
      </c>
      <c r="B12" s="47">
        <v>32969000</v>
      </c>
      <c r="C12" s="47">
        <v>0</v>
      </c>
      <c r="D12" s="47">
        <v>32969000</v>
      </c>
      <c r="E12" s="47">
        <v>3616029.46</v>
      </c>
      <c r="F12" s="47">
        <v>3616058.57</v>
      </c>
      <c r="G12" s="47">
        <v>-29352941.43</v>
      </c>
      <c r="I12" s="159"/>
      <c r="J12" s="159"/>
    </row>
    <row r="13" spans="1:10" x14ac:dyDescent="0.25">
      <c r="A13" s="58" t="s">
        <v>238</v>
      </c>
      <c r="B13" s="47">
        <v>4384000</v>
      </c>
      <c r="C13" s="47">
        <v>3648905.78</v>
      </c>
      <c r="D13" s="47">
        <v>8032905.7800000003</v>
      </c>
      <c r="E13" s="47">
        <v>2098105.91</v>
      </c>
      <c r="F13" s="47">
        <v>2098105.92</v>
      </c>
      <c r="G13" s="47">
        <v>-2285894.08</v>
      </c>
      <c r="I13" s="159"/>
      <c r="J13" s="159"/>
    </row>
    <row r="14" spans="1:10" x14ac:dyDescent="0.25">
      <c r="A14" s="58" t="s">
        <v>239</v>
      </c>
      <c r="B14" s="47">
        <v>2922000</v>
      </c>
      <c r="C14" s="47">
        <v>0</v>
      </c>
      <c r="D14" s="47">
        <v>2922000</v>
      </c>
      <c r="E14" s="47">
        <v>453747.79</v>
      </c>
      <c r="F14" s="47">
        <v>453747.44</v>
      </c>
      <c r="G14" s="47">
        <v>-2468252.56</v>
      </c>
      <c r="I14" s="159"/>
      <c r="J14" s="159"/>
    </row>
    <row r="15" spans="1:10" x14ac:dyDescent="0.25">
      <c r="A15" s="58" t="s">
        <v>240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I15" s="159"/>
      <c r="J15" s="159"/>
    </row>
    <row r="16" spans="1:10" x14ac:dyDescent="0.25">
      <c r="A16" s="92" t="s">
        <v>241</v>
      </c>
      <c r="B16" s="47">
        <v>208500000</v>
      </c>
      <c r="C16" s="47">
        <v>3632097</v>
      </c>
      <c r="D16" s="47">
        <v>212132097</v>
      </c>
      <c r="E16" s="47">
        <v>58301349</v>
      </c>
      <c r="F16" s="47">
        <v>58301349</v>
      </c>
      <c r="G16" s="47">
        <v>-150198651</v>
      </c>
      <c r="I16" s="159"/>
      <c r="J16" s="159"/>
    </row>
    <row r="17" spans="1:10" x14ac:dyDescent="0.25">
      <c r="A17" s="77" t="s">
        <v>242</v>
      </c>
      <c r="B17" s="47">
        <v>140000000</v>
      </c>
      <c r="C17" s="47">
        <v>4032817</v>
      </c>
      <c r="D17" s="47">
        <v>144032817</v>
      </c>
      <c r="E17" s="47">
        <v>39362007.020000003</v>
      </c>
      <c r="F17" s="47">
        <v>39362007.020000003</v>
      </c>
      <c r="G17" s="47">
        <v>-100637992.98</v>
      </c>
      <c r="I17" s="159"/>
      <c r="J17" s="159"/>
    </row>
    <row r="18" spans="1:10" x14ac:dyDescent="0.25">
      <c r="A18" s="77" t="s">
        <v>243</v>
      </c>
      <c r="B18" s="47">
        <v>39000000</v>
      </c>
      <c r="C18" s="47">
        <v>-860887</v>
      </c>
      <c r="D18" s="47">
        <v>38139113</v>
      </c>
      <c r="E18" s="47">
        <v>10638694.32</v>
      </c>
      <c r="F18" s="47">
        <v>10638694.32</v>
      </c>
      <c r="G18" s="47">
        <v>-28361305.68</v>
      </c>
      <c r="I18" s="159"/>
      <c r="J18" s="159"/>
    </row>
    <row r="19" spans="1:10" x14ac:dyDescent="0.25">
      <c r="A19" s="77" t="s">
        <v>244</v>
      </c>
      <c r="B19" s="47">
        <v>11500000</v>
      </c>
      <c r="C19" s="47">
        <v>-1838192</v>
      </c>
      <c r="D19" s="47">
        <v>9661808</v>
      </c>
      <c r="E19" s="47">
        <v>2322739.81</v>
      </c>
      <c r="F19" s="47">
        <v>2322739.81</v>
      </c>
      <c r="G19" s="47">
        <v>-9177260.1899999995</v>
      </c>
      <c r="I19" s="159"/>
      <c r="J19" s="159"/>
    </row>
    <row r="20" spans="1:10" x14ac:dyDescent="0.25">
      <c r="A20" s="77" t="s">
        <v>245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I20" s="159"/>
      <c r="J20" s="159"/>
    </row>
    <row r="21" spans="1:10" x14ac:dyDescent="0.25">
      <c r="A21" s="77" t="s">
        <v>246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I21" s="159"/>
      <c r="J21" s="159"/>
    </row>
    <row r="22" spans="1:10" x14ac:dyDescent="0.25">
      <c r="A22" s="77" t="s">
        <v>247</v>
      </c>
      <c r="B22" s="47">
        <v>4000000</v>
      </c>
      <c r="C22" s="47">
        <v>133898</v>
      </c>
      <c r="D22" s="47">
        <v>4133898</v>
      </c>
      <c r="E22" s="47">
        <v>1168483.42</v>
      </c>
      <c r="F22" s="47">
        <v>1168483.42</v>
      </c>
      <c r="G22" s="47">
        <v>-2831516.58</v>
      </c>
      <c r="I22" s="159"/>
      <c r="J22" s="159"/>
    </row>
    <row r="23" spans="1:10" x14ac:dyDescent="0.25">
      <c r="A23" s="77" t="s">
        <v>248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I23" s="159"/>
      <c r="J23" s="159"/>
    </row>
    <row r="24" spans="1:10" x14ac:dyDescent="0.25">
      <c r="A24" s="77" t="s">
        <v>249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I24" s="159"/>
      <c r="J24" s="159"/>
    </row>
    <row r="25" spans="1:10" x14ac:dyDescent="0.25">
      <c r="A25" s="77" t="s">
        <v>250</v>
      </c>
      <c r="B25" s="47">
        <v>4000000</v>
      </c>
      <c r="C25" s="47">
        <v>60428</v>
      </c>
      <c r="D25" s="47">
        <v>4060428</v>
      </c>
      <c r="E25" s="47">
        <v>938460.43</v>
      </c>
      <c r="F25" s="47">
        <v>938460.43</v>
      </c>
      <c r="G25" s="47">
        <v>-3061539.57</v>
      </c>
      <c r="I25" s="159"/>
      <c r="J25" s="159"/>
    </row>
    <row r="26" spans="1:10" x14ac:dyDescent="0.25">
      <c r="A26" s="77" t="s">
        <v>251</v>
      </c>
      <c r="B26" s="47">
        <v>10000000</v>
      </c>
      <c r="C26" s="47">
        <v>2104033</v>
      </c>
      <c r="D26" s="47">
        <v>12104033</v>
      </c>
      <c r="E26" s="47">
        <v>3870964</v>
      </c>
      <c r="F26" s="47">
        <v>3870964</v>
      </c>
      <c r="G26" s="47">
        <v>-6129036</v>
      </c>
      <c r="I26" s="159"/>
      <c r="J26" s="159"/>
    </row>
    <row r="27" spans="1:10" x14ac:dyDescent="0.25">
      <c r="A27" s="77" t="s">
        <v>252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I27" s="159"/>
      <c r="J27" s="159"/>
    </row>
    <row r="28" spans="1:10" x14ac:dyDescent="0.25">
      <c r="A28" s="58" t="s">
        <v>253</v>
      </c>
      <c r="B28" s="47">
        <v>4000000</v>
      </c>
      <c r="C28" s="47">
        <v>-59852</v>
      </c>
      <c r="D28" s="47">
        <v>3940148</v>
      </c>
      <c r="E28" s="47">
        <v>1120812.46</v>
      </c>
      <c r="F28" s="47">
        <v>1120812.46</v>
      </c>
      <c r="G28" s="47">
        <v>-2879187.54</v>
      </c>
      <c r="I28" s="159"/>
      <c r="J28" s="159"/>
    </row>
    <row r="29" spans="1:10" x14ac:dyDescent="0.25">
      <c r="A29" s="77" t="s">
        <v>254</v>
      </c>
      <c r="B29" s="47">
        <v>25000</v>
      </c>
      <c r="C29" s="47">
        <v>0</v>
      </c>
      <c r="D29" s="47">
        <v>25000</v>
      </c>
      <c r="E29" s="47">
        <v>2385.54</v>
      </c>
      <c r="F29" s="47">
        <v>2385.54</v>
      </c>
      <c r="G29" s="47">
        <v>-22614.46</v>
      </c>
      <c r="I29" s="159"/>
      <c r="J29" s="159"/>
    </row>
    <row r="30" spans="1:10" x14ac:dyDescent="0.25">
      <c r="A30" s="77" t="s">
        <v>255</v>
      </c>
      <c r="B30" s="47">
        <v>350000</v>
      </c>
      <c r="C30" s="47">
        <v>11180</v>
      </c>
      <c r="D30" s="47">
        <v>361180</v>
      </c>
      <c r="E30" s="47">
        <v>90295.05</v>
      </c>
      <c r="F30" s="47">
        <v>90295.05</v>
      </c>
      <c r="G30" s="47">
        <v>-259704.95</v>
      </c>
      <c r="I30" s="159"/>
      <c r="J30" s="159"/>
    </row>
    <row r="31" spans="1:10" x14ac:dyDescent="0.25">
      <c r="A31" s="77" t="s">
        <v>256</v>
      </c>
      <c r="B31" s="47">
        <v>2500000</v>
      </c>
      <c r="C31" s="47">
        <v>51876</v>
      </c>
      <c r="D31" s="47">
        <v>2551876</v>
      </c>
      <c r="E31" s="47">
        <v>649510.87</v>
      </c>
      <c r="F31" s="47">
        <v>649510.87</v>
      </c>
      <c r="G31" s="47">
        <v>-1850489.13</v>
      </c>
      <c r="I31" s="159"/>
      <c r="J31" s="159"/>
    </row>
    <row r="32" spans="1:10" x14ac:dyDescent="0.25">
      <c r="A32" s="77" t="s">
        <v>257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I32" s="159"/>
      <c r="J32" s="159"/>
    </row>
    <row r="33" spans="1:10" ht="14.45" customHeight="1" x14ac:dyDescent="0.25">
      <c r="A33" s="77" t="s">
        <v>258</v>
      </c>
      <c r="B33" s="47">
        <v>1125000</v>
      </c>
      <c r="C33" s="47">
        <v>-122908</v>
      </c>
      <c r="D33" s="47">
        <v>1002092</v>
      </c>
      <c r="E33" s="47">
        <v>378621</v>
      </c>
      <c r="F33" s="47">
        <v>378621</v>
      </c>
      <c r="G33" s="47">
        <v>-746379</v>
      </c>
      <c r="I33" s="159"/>
      <c r="J33" s="159"/>
    </row>
    <row r="34" spans="1:10" ht="14.45" customHeight="1" x14ac:dyDescent="0.25">
      <c r="A34" s="58" t="s">
        <v>259</v>
      </c>
      <c r="B34" s="47">
        <v>40500000</v>
      </c>
      <c r="C34" s="47">
        <v>14197298</v>
      </c>
      <c r="D34" s="47">
        <v>54697298</v>
      </c>
      <c r="E34" s="47">
        <v>19313087.450000003</v>
      </c>
      <c r="F34" s="47">
        <v>19313087.449999999</v>
      </c>
      <c r="G34" s="47">
        <v>-21186912.550000001</v>
      </c>
      <c r="I34" s="159"/>
      <c r="J34" s="159"/>
    </row>
    <row r="35" spans="1:10" ht="14.45" customHeight="1" x14ac:dyDescent="0.25">
      <c r="A35" s="58" t="s">
        <v>260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I35" s="159"/>
      <c r="J35" s="159"/>
    </row>
    <row r="36" spans="1:10" ht="14.45" customHeight="1" x14ac:dyDescent="0.25">
      <c r="A36" s="77" t="s">
        <v>261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I36" s="159"/>
      <c r="J36" s="159"/>
    </row>
    <row r="37" spans="1:10" ht="14.45" customHeight="1" x14ac:dyDescent="0.25">
      <c r="A37" s="58" t="s">
        <v>262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I37" s="159"/>
      <c r="J37" s="159"/>
    </row>
    <row r="38" spans="1:10" x14ac:dyDescent="0.25">
      <c r="A38" s="77" t="s">
        <v>263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I38" s="159"/>
      <c r="J38" s="159"/>
    </row>
    <row r="39" spans="1:10" x14ac:dyDescent="0.25">
      <c r="A39" s="77" t="s">
        <v>264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I39" s="159"/>
      <c r="J39" s="159"/>
    </row>
    <row r="40" spans="1:10" x14ac:dyDescent="0.25">
      <c r="A40" s="45"/>
      <c r="B40" s="47"/>
      <c r="C40" s="47"/>
      <c r="D40" s="47"/>
      <c r="E40" s="47"/>
      <c r="F40" s="47"/>
      <c r="G40" s="47"/>
    </row>
    <row r="41" spans="1:10" x14ac:dyDescent="0.25">
      <c r="A41" s="3" t="s">
        <v>265</v>
      </c>
      <c r="B41" s="4">
        <f t="shared" ref="B41:F41" si="0">SUM(B9,B10,B11,B12,B13,B14,B15,B16,B28,B34,B35,B37)</f>
        <v>323000000</v>
      </c>
      <c r="C41" s="4">
        <f>SUM(C9,C10,C11,C12,C13,C14,C15,C16,C28,C34,C35,C37)</f>
        <v>21418448.780000001</v>
      </c>
      <c r="D41" s="4">
        <f t="shared" si="0"/>
        <v>344418448.77999997</v>
      </c>
      <c r="E41" s="4">
        <f t="shared" si="0"/>
        <v>106490362.55</v>
      </c>
      <c r="F41" s="4">
        <f t="shared" si="0"/>
        <v>106491783.20999999</v>
      </c>
      <c r="G41" s="4">
        <f>SUM(G9,G10,G11,G12,G13,G14,G15,G16,G28,G34,G35,G37)</f>
        <v>-216508216.78999999</v>
      </c>
    </row>
    <row r="42" spans="1:10" x14ac:dyDescent="0.25">
      <c r="A42" s="3" t="s">
        <v>266</v>
      </c>
      <c r="B42" s="93"/>
      <c r="C42" s="93"/>
      <c r="D42" s="93"/>
      <c r="E42" s="93"/>
      <c r="F42" s="93"/>
      <c r="G42" s="4">
        <f>IF(G41&gt;0,G41,0)</f>
        <v>0</v>
      </c>
    </row>
    <row r="43" spans="1:10" x14ac:dyDescent="0.25">
      <c r="A43" s="45"/>
      <c r="B43" s="49"/>
      <c r="C43" s="49"/>
      <c r="D43" s="49"/>
      <c r="E43" s="49"/>
      <c r="F43" s="49"/>
      <c r="G43" s="49"/>
    </row>
    <row r="44" spans="1:10" x14ac:dyDescent="0.25">
      <c r="A44" s="3" t="s">
        <v>267</v>
      </c>
      <c r="B44" s="49"/>
      <c r="C44" s="49"/>
      <c r="D44" s="49"/>
      <c r="E44" s="49"/>
      <c r="F44" s="49"/>
      <c r="G44" s="49"/>
    </row>
    <row r="45" spans="1:10" x14ac:dyDescent="0.25">
      <c r="A45" s="58" t="s">
        <v>268</v>
      </c>
      <c r="B45" s="47">
        <v>223000000</v>
      </c>
      <c r="C45" s="47">
        <v>470532</v>
      </c>
      <c r="D45" s="47">
        <v>223470532</v>
      </c>
      <c r="E45" s="47">
        <v>59823980.969999999</v>
      </c>
      <c r="F45" s="47">
        <v>59823980.969999999</v>
      </c>
      <c r="G45" s="47">
        <v>-163176019.03</v>
      </c>
    </row>
    <row r="46" spans="1:10" x14ac:dyDescent="0.25">
      <c r="A46" s="80" t="s">
        <v>269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</row>
    <row r="47" spans="1:10" x14ac:dyDescent="0.25">
      <c r="A47" s="80" t="s">
        <v>270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</row>
    <row r="48" spans="1:10" x14ac:dyDescent="0.25">
      <c r="A48" s="80" t="s">
        <v>271</v>
      </c>
      <c r="B48" s="47">
        <v>89000000</v>
      </c>
      <c r="C48" s="47">
        <v>-2809536</v>
      </c>
      <c r="D48" s="47">
        <v>86190464</v>
      </c>
      <c r="E48" s="47">
        <v>25582129.52</v>
      </c>
      <c r="F48" s="47">
        <v>25582129.52</v>
      </c>
      <c r="G48" s="47">
        <v>-63417870.479999997</v>
      </c>
    </row>
    <row r="49" spans="1:7" ht="30" x14ac:dyDescent="0.25">
      <c r="A49" s="80" t="s">
        <v>272</v>
      </c>
      <c r="B49" s="47">
        <v>134000000</v>
      </c>
      <c r="C49" s="47">
        <v>3280068</v>
      </c>
      <c r="D49" s="47">
        <v>137280068</v>
      </c>
      <c r="E49" s="47">
        <v>34241851.450000003</v>
      </c>
      <c r="F49" s="47">
        <v>34241851.450000003</v>
      </c>
      <c r="G49" s="47">
        <v>-99758148.549999997</v>
      </c>
    </row>
    <row r="50" spans="1:7" x14ac:dyDescent="0.25">
      <c r="A50" s="80" t="s">
        <v>273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</row>
    <row r="51" spans="1:7" x14ac:dyDescent="0.25">
      <c r="A51" s="80" t="s">
        <v>274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</row>
    <row r="52" spans="1:7" ht="30" x14ac:dyDescent="0.25">
      <c r="A52" s="81" t="s">
        <v>275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</row>
    <row r="53" spans="1:7" x14ac:dyDescent="0.25">
      <c r="A53" s="77" t="s">
        <v>276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</row>
    <row r="54" spans="1:7" x14ac:dyDescent="0.25">
      <c r="A54" s="58" t="s">
        <v>277</v>
      </c>
      <c r="B54" s="47">
        <v>0</v>
      </c>
      <c r="C54" s="47">
        <v>215609504.31</v>
      </c>
      <c r="D54" s="47">
        <v>215609504.31</v>
      </c>
      <c r="E54" s="47">
        <v>57272367.060000002</v>
      </c>
      <c r="F54" s="47">
        <v>57272367.060000002</v>
      </c>
      <c r="G54" s="47">
        <v>57272367.060000002</v>
      </c>
    </row>
    <row r="55" spans="1:7" x14ac:dyDescent="0.25">
      <c r="A55" s="81" t="s">
        <v>278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</row>
    <row r="56" spans="1:7" x14ac:dyDescent="0.25">
      <c r="A56" s="80" t="s">
        <v>279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</row>
    <row r="57" spans="1:7" x14ac:dyDescent="0.25">
      <c r="A57" s="80" t="s">
        <v>280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</row>
    <row r="58" spans="1:7" x14ac:dyDescent="0.25">
      <c r="A58" s="81" t="s">
        <v>281</v>
      </c>
      <c r="B58" s="47">
        <v>0</v>
      </c>
      <c r="C58" s="47">
        <v>215609504.31</v>
      </c>
      <c r="D58" s="47">
        <v>215609504.31</v>
      </c>
      <c r="E58" s="47">
        <v>57272367.060000002</v>
      </c>
      <c r="F58" s="47">
        <v>57272367.060000002</v>
      </c>
      <c r="G58" s="47">
        <v>57272367.060000002</v>
      </c>
    </row>
    <row r="59" spans="1:7" x14ac:dyDescent="0.25">
      <c r="A59" s="58" t="s">
        <v>282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</row>
    <row r="60" spans="1:7" x14ac:dyDescent="0.25">
      <c r="A60" s="80" t="s">
        <v>283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</row>
    <row r="61" spans="1:7" x14ac:dyDescent="0.25">
      <c r="A61" s="80" t="s">
        <v>284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</row>
    <row r="62" spans="1:7" x14ac:dyDescent="0.25">
      <c r="A62" s="58" t="s">
        <v>285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</row>
    <row r="63" spans="1:7" x14ac:dyDescent="0.25">
      <c r="A63" s="58" t="s">
        <v>286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</row>
    <row r="64" spans="1:7" x14ac:dyDescent="0.25">
      <c r="A64" s="45"/>
      <c r="B64" s="49"/>
      <c r="C64" s="49"/>
      <c r="D64" s="49"/>
      <c r="E64" s="49"/>
      <c r="F64" s="49"/>
      <c r="G64" s="49"/>
    </row>
    <row r="65" spans="1:7" x14ac:dyDescent="0.25">
      <c r="A65" s="3" t="s">
        <v>287</v>
      </c>
      <c r="B65" s="4">
        <f t="shared" ref="B65:F65" si="1">B45+B54+B59+B62+B63</f>
        <v>223000000</v>
      </c>
      <c r="C65" s="4">
        <f>C45+C54+C59+C62+C63</f>
        <v>216080036.31</v>
      </c>
      <c r="D65" s="4">
        <f>D45+D54+D59+D62+D63</f>
        <v>439080036.31</v>
      </c>
      <c r="E65" s="4">
        <f t="shared" si="1"/>
        <v>117096348.03</v>
      </c>
      <c r="F65" s="4">
        <f t="shared" si="1"/>
        <v>117096348.03</v>
      </c>
      <c r="G65" s="4">
        <f>G45+G54+G59+G62+G63</f>
        <v>-105903651.97</v>
      </c>
    </row>
    <row r="66" spans="1:7" x14ac:dyDescent="0.25">
      <c r="A66" s="45"/>
      <c r="B66" s="49"/>
      <c r="C66" s="49"/>
      <c r="D66" s="49"/>
      <c r="E66" s="49"/>
      <c r="F66" s="49"/>
      <c r="G66" s="49"/>
    </row>
    <row r="67" spans="1:7" x14ac:dyDescent="0.25">
      <c r="A67" s="3" t="s">
        <v>288</v>
      </c>
      <c r="B67" s="4">
        <f t="shared" ref="B67:G67" si="2">B68</f>
        <v>0</v>
      </c>
      <c r="C67" s="4">
        <f t="shared" si="2"/>
        <v>0</v>
      </c>
      <c r="D67" s="4">
        <f t="shared" si="2"/>
        <v>0</v>
      </c>
      <c r="E67" s="4">
        <f t="shared" si="2"/>
        <v>0</v>
      </c>
      <c r="F67" s="4">
        <f t="shared" si="2"/>
        <v>0</v>
      </c>
      <c r="G67" s="4">
        <f t="shared" si="2"/>
        <v>0</v>
      </c>
    </row>
    <row r="68" spans="1:7" x14ac:dyDescent="0.25">
      <c r="A68" s="58" t="s">
        <v>289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f>F68-B68</f>
        <v>0</v>
      </c>
    </row>
    <row r="69" spans="1:7" x14ac:dyDescent="0.25">
      <c r="A69" s="45"/>
      <c r="B69" s="49"/>
      <c r="C69" s="49"/>
      <c r="D69" s="49"/>
      <c r="E69" s="49"/>
      <c r="F69" s="49"/>
      <c r="G69" s="49"/>
    </row>
    <row r="70" spans="1:7" x14ac:dyDescent="0.25">
      <c r="A70" s="3" t="s">
        <v>290</v>
      </c>
      <c r="B70" s="4">
        <f t="shared" ref="B70:G70" si="3">B41+B65+B67</f>
        <v>546000000</v>
      </c>
      <c r="C70" s="4">
        <f t="shared" si="3"/>
        <v>237498485.09</v>
      </c>
      <c r="D70" s="4">
        <f t="shared" si="3"/>
        <v>783498485.08999991</v>
      </c>
      <c r="E70" s="4">
        <f t="shared" si="3"/>
        <v>223586710.57999998</v>
      </c>
      <c r="F70" s="4">
        <f t="shared" si="3"/>
        <v>223588131.24000001</v>
      </c>
      <c r="G70" s="4">
        <f t="shared" si="3"/>
        <v>-322411868.75999999</v>
      </c>
    </row>
    <row r="71" spans="1:7" x14ac:dyDescent="0.25">
      <c r="A71" s="45"/>
      <c r="B71" s="49"/>
      <c r="C71" s="49"/>
      <c r="D71" s="49"/>
      <c r="E71" s="49"/>
      <c r="F71" s="49"/>
      <c r="G71" s="49"/>
    </row>
    <row r="72" spans="1:7" x14ac:dyDescent="0.25">
      <c r="A72" s="3" t="s">
        <v>291</v>
      </c>
      <c r="B72" s="49"/>
      <c r="C72" s="49"/>
      <c r="D72" s="49"/>
      <c r="E72" s="49"/>
      <c r="F72" s="49"/>
      <c r="G72" s="49"/>
    </row>
    <row r="73" spans="1:7" ht="30" x14ac:dyDescent="0.25">
      <c r="A73" s="67" t="s">
        <v>292</v>
      </c>
      <c r="B73" s="47">
        <v>0</v>
      </c>
      <c r="C73" s="47">
        <v>114521846.31</v>
      </c>
      <c r="D73" s="47">
        <v>114521846.31</v>
      </c>
      <c r="E73" s="47">
        <v>19768763.879999999</v>
      </c>
      <c r="F73" s="47">
        <v>19768763.879999999</v>
      </c>
      <c r="G73" s="47">
        <f>F73-B73</f>
        <v>19768763.879999999</v>
      </c>
    </row>
    <row r="74" spans="1:7" ht="30" x14ac:dyDescent="0.25">
      <c r="A74" s="67" t="s">
        <v>293</v>
      </c>
      <c r="B74" s="47">
        <v>0</v>
      </c>
      <c r="C74" s="47">
        <v>161979668.60000002</v>
      </c>
      <c r="D74" s="47">
        <v>161979668.60000002</v>
      </c>
      <c r="E74" s="47">
        <v>61629549.189999998</v>
      </c>
      <c r="F74" s="47">
        <v>61629549.189999998</v>
      </c>
      <c r="G74" s="47">
        <f>F74-B74</f>
        <v>61629549.189999998</v>
      </c>
    </row>
    <row r="75" spans="1:7" x14ac:dyDescent="0.25">
      <c r="A75" s="18" t="s">
        <v>294</v>
      </c>
      <c r="B75" s="4">
        <f t="shared" ref="B75:G75" si="4">B73+B74</f>
        <v>0</v>
      </c>
      <c r="C75" s="4">
        <f t="shared" si="4"/>
        <v>276501514.91000003</v>
      </c>
      <c r="D75" s="4">
        <f t="shared" si="4"/>
        <v>276501514.91000003</v>
      </c>
      <c r="E75" s="4">
        <f t="shared" si="4"/>
        <v>81398313.069999993</v>
      </c>
      <c r="F75" s="4">
        <f t="shared" si="4"/>
        <v>81398313.069999993</v>
      </c>
      <c r="G75" s="4">
        <f t="shared" si="4"/>
        <v>81398313.069999993</v>
      </c>
    </row>
    <row r="76" spans="1:7" x14ac:dyDescent="0.25">
      <c r="A76" s="55"/>
      <c r="B76" s="82"/>
      <c r="C76" s="82"/>
      <c r="D76" s="82"/>
      <c r="E76" s="82"/>
      <c r="F76" s="82"/>
      <c r="G76" s="82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scale="54" fitToHeight="0" orientation="landscape" r:id="rId1"/>
  <ignoredErrors>
    <ignoredError sqref="B42:F44 B64:F64 G64 G40 B40:C40 E40:F40 B66:F72 B65 E65:F65 G66:G76 B41 D41:F41 G42:G44 B75:F75 B73 B7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139" zoomScale="110" zoomScaleNormal="110" workbookViewId="0">
      <selection activeCell="D22" sqref="D22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77" t="s">
        <v>295</v>
      </c>
      <c r="B1" s="169"/>
      <c r="C1" s="169"/>
      <c r="D1" s="169"/>
      <c r="E1" s="169"/>
      <c r="F1" s="169"/>
      <c r="G1" s="170"/>
    </row>
    <row r="2" spans="1:7" x14ac:dyDescent="0.25">
      <c r="A2" s="125" t="str">
        <f>'Formato 1'!A2</f>
        <v>Municipio de Valle de Santiago, Gto.</v>
      </c>
      <c r="B2" s="125"/>
      <c r="C2" s="125"/>
      <c r="D2" s="125"/>
      <c r="E2" s="125"/>
      <c r="F2" s="125"/>
      <c r="G2" s="125"/>
    </row>
    <row r="3" spans="1:7" x14ac:dyDescent="0.25">
      <c r="A3" s="126" t="s">
        <v>296</v>
      </c>
      <c r="B3" s="126"/>
      <c r="C3" s="126"/>
      <c r="D3" s="126"/>
      <c r="E3" s="126"/>
      <c r="F3" s="126"/>
      <c r="G3" s="126"/>
    </row>
    <row r="4" spans="1:7" x14ac:dyDescent="0.25">
      <c r="A4" s="126" t="s">
        <v>297</v>
      </c>
      <c r="B4" s="126"/>
      <c r="C4" s="126"/>
      <c r="D4" s="126"/>
      <c r="E4" s="126"/>
      <c r="F4" s="126"/>
      <c r="G4" s="126"/>
    </row>
    <row r="5" spans="1:7" x14ac:dyDescent="0.25">
      <c r="A5" s="126" t="str">
        <f>'Formato 3'!A4</f>
        <v>Del 1 de Enero al 31 de Marzo de 2024 (b)</v>
      </c>
      <c r="B5" s="126"/>
      <c r="C5" s="126"/>
      <c r="D5" s="126"/>
      <c r="E5" s="126"/>
      <c r="F5" s="126"/>
      <c r="G5" s="126"/>
    </row>
    <row r="6" spans="1:7" x14ac:dyDescent="0.25">
      <c r="A6" s="127" t="s">
        <v>2</v>
      </c>
      <c r="B6" s="127"/>
      <c r="C6" s="127"/>
      <c r="D6" s="127"/>
      <c r="E6" s="127"/>
      <c r="F6" s="127"/>
      <c r="G6" s="127"/>
    </row>
    <row r="7" spans="1:7" x14ac:dyDescent="0.25">
      <c r="A7" s="175" t="s">
        <v>4</v>
      </c>
      <c r="B7" s="175" t="s">
        <v>298</v>
      </c>
      <c r="C7" s="175"/>
      <c r="D7" s="175"/>
      <c r="E7" s="175"/>
      <c r="F7" s="175"/>
      <c r="G7" s="176" t="s">
        <v>299</v>
      </c>
    </row>
    <row r="8" spans="1:7" ht="30" x14ac:dyDescent="0.25">
      <c r="A8" s="175"/>
      <c r="B8" s="7" t="s">
        <v>300</v>
      </c>
      <c r="C8" s="7" t="s">
        <v>301</v>
      </c>
      <c r="D8" s="7" t="s">
        <v>302</v>
      </c>
      <c r="E8" s="7" t="s">
        <v>186</v>
      </c>
      <c r="F8" s="7" t="s">
        <v>303</v>
      </c>
      <c r="G8" s="175"/>
    </row>
    <row r="9" spans="1:7" x14ac:dyDescent="0.25">
      <c r="A9" s="27" t="s">
        <v>304</v>
      </c>
      <c r="B9" s="83">
        <v>323000000</v>
      </c>
      <c r="C9" s="83">
        <v>135940295.09</v>
      </c>
      <c r="D9" s="83">
        <v>458940295.08999997</v>
      </c>
      <c r="E9" s="83">
        <v>72693449.930000007</v>
      </c>
      <c r="F9" s="83">
        <v>68050894.780000001</v>
      </c>
      <c r="G9" s="83">
        <v>386246845.16000003</v>
      </c>
    </row>
    <row r="10" spans="1:7" x14ac:dyDescent="0.25">
      <c r="A10" s="84" t="s">
        <v>305</v>
      </c>
      <c r="B10" s="83">
        <v>136703147</v>
      </c>
      <c r="C10" s="83">
        <v>1000000</v>
      </c>
      <c r="D10" s="83">
        <v>137703147</v>
      </c>
      <c r="E10" s="83">
        <v>26208383.780000001</v>
      </c>
      <c r="F10" s="83">
        <v>25509190.129999999</v>
      </c>
      <c r="G10" s="83">
        <v>111494763.22</v>
      </c>
    </row>
    <row r="11" spans="1:7" x14ac:dyDescent="0.25">
      <c r="A11" s="85" t="s">
        <v>306</v>
      </c>
      <c r="B11" s="75">
        <v>72414608</v>
      </c>
      <c r="C11" s="75">
        <v>0</v>
      </c>
      <c r="D11" s="75">
        <v>72414608</v>
      </c>
      <c r="E11" s="75">
        <v>16638437.25</v>
      </c>
      <c r="F11" s="75">
        <v>16616196.18</v>
      </c>
      <c r="G11" s="75">
        <v>55776170.75</v>
      </c>
    </row>
    <row r="12" spans="1:7" x14ac:dyDescent="0.25">
      <c r="A12" s="85" t="s">
        <v>307</v>
      </c>
      <c r="B12" s="75">
        <v>2120000</v>
      </c>
      <c r="C12" s="75">
        <v>0</v>
      </c>
      <c r="D12" s="75">
        <v>2120000</v>
      </c>
      <c r="E12" s="75">
        <v>678392.83</v>
      </c>
      <c r="F12" s="75">
        <v>678392.83</v>
      </c>
      <c r="G12" s="75">
        <v>1441607.17</v>
      </c>
    </row>
    <row r="13" spans="1:7" x14ac:dyDescent="0.25">
      <c r="A13" s="85" t="s">
        <v>308</v>
      </c>
      <c r="B13" s="75">
        <v>22623407</v>
      </c>
      <c r="C13" s="75">
        <v>500000</v>
      </c>
      <c r="D13" s="75">
        <v>23123407</v>
      </c>
      <c r="E13" s="75">
        <v>656410.07999999996</v>
      </c>
      <c r="F13" s="75">
        <v>533060.54</v>
      </c>
      <c r="G13" s="75">
        <v>22466996.920000002</v>
      </c>
    </row>
    <row r="14" spans="1:7" x14ac:dyDescent="0.25">
      <c r="A14" s="85" t="s">
        <v>309</v>
      </c>
      <c r="B14" s="75">
        <v>6500000</v>
      </c>
      <c r="C14" s="75">
        <v>0</v>
      </c>
      <c r="D14" s="75">
        <v>6500000</v>
      </c>
      <c r="E14" s="75">
        <v>1658166.22</v>
      </c>
      <c r="F14" s="75">
        <v>1196836.18</v>
      </c>
      <c r="G14" s="75">
        <v>4841833.78</v>
      </c>
    </row>
    <row r="15" spans="1:7" x14ac:dyDescent="0.25">
      <c r="A15" s="85" t="s">
        <v>310</v>
      </c>
      <c r="B15" s="75">
        <v>33045132</v>
      </c>
      <c r="C15" s="75">
        <v>500000</v>
      </c>
      <c r="D15" s="75">
        <v>33545132</v>
      </c>
      <c r="E15" s="75">
        <v>6576977.4000000004</v>
      </c>
      <c r="F15" s="75">
        <v>6484704.4000000004</v>
      </c>
      <c r="G15" s="75">
        <v>26968154.600000001</v>
      </c>
    </row>
    <row r="16" spans="1:7" x14ac:dyDescent="0.25">
      <c r="A16" s="85" t="s">
        <v>311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85" t="s">
        <v>312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84" t="s">
        <v>313</v>
      </c>
      <c r="B18" s="83">
        <v>14328000</v>
      </c>
      <c r="C18" s="83">
        <v>1504800</v>
      </c>
      <c r="D18" s="83">
        <v>15832800</v>
      </c>
      <c r="E18" s="83">
        <v>3171712.86</v>
      </c>
      <c r="F18" s="83">
        <v>3161632.86</v>
      </c>
      <c r="G18" s="83">
        <v>12661087.140000001</v>
      </c>
    </row>
    <row r="19" spans="1:7" x14ac:dyDescent="0.25">
      <c r="A19" s="85" t="s">
        <v>314</v>
      </c>
      <c r="B19" s="75">
        <v>4506000</v>
      </c>
      <c r="C19" s="75">
        <v>10000</v>
      </c>
      <c r="D19" s="75">
        <v>4516000</v>
      </c>
      <c r="E19" s="75">
        <v>1018104.83</v>
      </c>
      <c r="F19" s="75">
        <v>1018104.83</v>
      </c>
      <c r="G19" s="75">
        <v>3497895.17</v>
      </c>
    </row>
    <row r="20" spans="1:7" x14ac:dyDescent="0.25">
      <c r="A20" s="85" t="s">
        <v>315</v>
      </c>
      <c r="B20" s="75">
        <v>563000</v>
      </c>
      <c r="C20" s="75">
        <v>36000</v>
      </c>
      <c r="D20" s="75">
        <v>599000</v>
      </c>
      <c r="E20" s="75">
        <v>92820.76</v>
      </c>
      <c r="F20" s="75">
        <v>82740.759999999995</v>
      </c>
      <c r="G20" s="75">
        <v>506179.24</v>
      </c>
    </row>
    <row r="21" spans="1:7" x14ac:dyDescent="0.25">
      <c r="A21" s="85" t="s">
        <v>316</v>
      </c>
      <c r="B21" s="75">
        <v>12000</v>
      </c>
      <c r="C21" s="75">
        <v>0</v>
      </c>
      <c r="D21" s="75">
        <v>12000</v>
      </c>
      <c r="E21" s="75">
        <v>0</v>
      </c>
      <c r="F21" s="75">
        <v>0</v>
      </c>
      <c r="G21" s="75">
        <v>12000</v>
      </c>
    </row>
    <row r="22" spans="1:7" x14ac:dyDescent="0.25">
      <c r="A22" s="85" t="s">
        <v>317</v>
      </c>
      <c r="B22" s="75">
        <v>1914000</v>
      </c>
      <c r="C22" s="75">
        <v>161800</v>
      </c>
      <c r="D22" s="75">
        <v>2075800</v>
      </c>
      <c r="E22" s="75">
        <v>259511.2</v>
      </c>
      <c r="F22" s="75">
        <v>259511.2</v>
      </c>
      <c r="G22" s="75">
        <v>1816288.8</v>
      </c>
    </row>
    <row r="23" spans="1:7" x14ac:dyDescent="0.25">
      <c r="A23" s="85" t="s">
        <v>318</v>
      </c>
      <c r="B23" s="75">
        <v>867000</v>
      </c>
      <c r="C23" s="75">
        <v>296000</v>
      </c>
      <c r="D23" s="75">
        <v>1163000</v>
      </c>
      <c r="E23" s="75">
        <v>321933.83</v>
      </c>
      <c r="F23" s="75">
        <v>321933.83</v>
      </c>
      <c r="G23" s="75">
        <v>841066.17</v>
      </c>
    </row>
    <row r="24" spans="1:7" x14ac:dyDescent="0.25">
      <c r="A24" s="85" t="s">
        <v>319</v>
      </c>
      <c r="B24" s="75">
        <v>2632000</v>
      </c>
      <c r="C24" s="75">
        <v>384000</v>
      </c>
      <c r="D24" s="75">
        <v>3016000</v>
      </c>
      <c r="E24" s="75">
        <v>513232.06</v>
      </c>
      <c r="F24" s="75">
        <v>513232.06</v>
      </c>
      <c r="G24" s="75">
        <v>2502767.94</v>
      </c>
    </row>
    <row r="25" spans="1:7" x14ac:dyDescent="0.25">
      <c r="A25" s="85" t="s">
        <v>320</v>
      </c>
      <c r="B25" s="75">
        <v>2579000</v>
      </c>
      <c r="C25" s="75">
        <v>432000</v>
      </c>
      <c r="D25" s="75">
        <v>3011000</v>
      </c>
      <c r="E25" s="75">
        <v>589535.06000000006</v>
      </c>
      <c r="F25" s="75">
        <v>589535.06000000006</v>
      </c>
      <c r="G25" s="75">
        <v>2421464.94</v>
      </c>
    </row>
    <row r="26" spans="1:7" x14ac:dyDescent="0.25">
      <c r="A26" s="85" t="s">
        <v>321</v>
      </c>
      <c r="B26" s="75">
        <v>0</v>
      </c>
      <c r="C26" s="75">
        <v>20000</v>
      </c>
      <c r="D26" s="75">
        <v>20000</v>
      </c>
      <c r="E26" s="75">
        <v>0</v>
      </c>
      <c r="F26" s="75">
        <v>0</v>
      </c>
      <c r="G26" s="75">
        <v>20000</v>
      </c>
    </row>
    <row r="27" spans="1:7" x14ac:dyDescent="0.25">
      <c r="A27" s="85" t="s">
        <v>322</v>
      </c>
      <c r="B27" s="75">
        <v>1255000</v>
      </c>
      <c r="C27" s="75">
        <v>165000</v>
      </c>
      <c r="D27" s="75">
        <v>1420000</v>
      </c>
      <c r="E27" s="75">
        <v>376575.12</v>
      </c>
      <c r="F27" s="75">
        <v>376575.12</v>
      </c>
      <c r="G27" s="75">
        <v>1043424.88</v>
      </c>
    </row>
    <row r="28" spans="1:7" x14ac:dyDescent="0.25">
      <c r="A28" s="84" t="s">
        <v>323</v>
      </c>
      <c r="B28" s="83">
        <v>48696028.479999997</v>
      </c>
      <c r="C28" s="83">
        <v>5722593.4900000002</v>
      </c>
      <c r="D28" s="83">
        <v>54418621.969999999</v>
      </c>
      <c r="E28" s="83">
        <v>4282104.8</v>
      </c>
      <c r="F28" s="83">
        <v>3779795.38</v>
      </c>
      <c r="G28" s="83">
        <v>50136517.170000002</v>
      </c>
    </row>
    <row r="29" spans="1:7" x14ac:dyDescent="0.25">
      <c r="A29" s="85" t="s">
        <v>324</v>
      </c>
      <c r="B29" s="75">
        <v>18941000</v>
      </c>
      <c r="C29" s="75">
        <v>7000</v>
      </c>
      <c r="D29" s="75">
        <v>18948000</v>
      </c>
      <c r="E29" s="75">
        <v>301138.27</v>
      </c>
      <c r="F29" s="75">
        <v>301138.27</v>
      </c>
      <c r="G29" s="75">
        <v>18646861.73</v>
      </c>
    </row>
    <row r="30" spans="1:7" x14ac:dyDescent="0.25">
      <c r="A30" s="85" t="s">
        <v>325</v>
      </c>
      <c r="B30" s="75">
        <v>1790000</v>
      </c>
      <c r="C30" s="75">
        <v>-197000</v>
      </c>
      <c r="D30" s="75">
        <v>1593000</v>
      </c>
      <c r="E30" s="75">
        <v>269121.86</v>
      </c>
      <c r="F30" s="75">
        <v>269121.86</v>
      </c>
      <c r="G30" s="75">
        <v>1323878.1399999999</v>
      </c>
    </row>
    <row r="31" spans="1:7" x14ac:dyDescent="0.25">
      <c r="A31" s="85" t="s">
        <v>326</v>
      </c>
      <c r="B31" s="75">
        <v>5783000</v>
      </c>
      <c r="C31" s="75">
        <v>2465393.4900000002</v>
      </c>
      <c r="D31" s="75">
        <v>8248393.4900000002</v>
      </c>
      <c r="E31" s="75">
        <v>672026.52</v>
      </c>
      <c r="F31" s="75">
        <v>672026.52</v>
      </c>
      <c r="G31" s="75">
        <v>7576366.9699999997</v>
      </c>
    </row>
    <row r="32" spans="1:7" x14ac:dyDescent="0.25">
      <c r="A32" s="85" t="s">
        <v>327</v>
      </c>
      <c r="B32" s="75">
        <v>1937000</v>
      </c>
      <c r="C32" s="75">
        <v>0</v>
      </c>
      <c r="D32" s="75">
        <v>1937000</v>
      </c>
      <c r="E32" s="75">
        <v>1391356.03</v>
      </c>
      <c r="F32" s="75">
        <v>1391356.03</v>
      </c>
      <c r="G32" s="75">
        <v>545643.97</v>
      </c>
    </row>
    <row r="33" spans="1:7" ht="14.45" customHeight="1" x14ac:dyDescent="0.25">
      <c r="A33" s="85" t="s">
        <v>328</v>
      </c>
      <c r="B33" s="75">
        <v>938028.48</v>
      </c>
      <c r="C33" s="75">
        <v>2437000</v>
      </c>
      <c r="D33" s="75">
        <v>3375028.48</v>
      </c>
      <c r="E33" s="75">
        <v>234597.07</v>
      </c>
      <c r="F33" s="75">
        <v>234596.45</v>
      </c>
      <c r="G33" s="75">
        <v>3140431.41</v>
      </c>
    </row>
    <row r="34" spans="1:7" ht="14.45" customHeight="1" x14ac:dyDescent="0.25">
      <c r="A34" s="85" t="s">
        <v>329</v>
      </c>
      <c r="B34" s="75">
        <v>2800000</v>
      </c>
      <c r="C34" s="75">
        <v>-50000</v>
      </c>
      <c r="D34" s="75">
        <v>2750000</v>
      </c>
      <c r="E34" s="75">
        <v>666812.19999999995</v>
      </c>
      <c r="F34" s="75">
        <v>287337.2</v>
      </c>
      <c r="G34" s="75">
        <v>2083187.8</v>
      </c>
    </row>
    <row r="35" spans="1:7" ht="14.45" customHeight="1" x14ac:dyDescent="0.25">
      <c r="A35" s="85" t="s">
        <v>330</v>
      </c>
      <c r="B35" s="75">
        <v>272000</v>
      </c>
      <c r="C35" s="75">
        <v>125200</v>
      </c>
      <c r="D35" s="75">
        <v>397200</v>
      </c>
      <c r="E35" s="75">
        <v>12725.01</v>
      </c>
      <c r="F35" s="75">
        <v>12725.01</v>
      </c>
      <c r="G35" s="75">
        <v>384474.99</v>
      </c>
    </row>
    <row r="36" spans="1:7" ht="14.45" customHeight="1" x14ac:dyDescent="0.25">
      <c r="A36" s="85" t="s">
        <v>331</v>
      </c>
      <c r="B36" s="75">
        <v>5394000</v>
      </c>
      <c r="C36" s="75">
        <v>935000</v>
      </c>
      <c r="D36" s="75">
        <v>6329000</v>
      </c>
      <c r="E36" s="75">
        <v>402924.83</v>
      </c>
      <c r="F36" s="75">
        <v>374963.03</v>
      </c>
      <c r="G36" s="75">
        <v>5926075.1699999999</v>
      </c>
    </row>
    <row r="37" spans="1:7" ht="14.45" customHeight="1" x14ac:dyDescent="0.25">
      <c r="A37" s="85" t="s">
        <v>332</v>
      </c>
      <c r="B37" s="75">
        <v>10841000</v>
      </c>
      <c r="C37" s="75">
        <v>0</v>
      </c>
      <c r="D37" s="75">
        <v>10841000</v>
      </c>
      <c r="E37" s="75">
        <v>331403.01</v>
      </c>
      <c r="F37" s="75">
        <v>236531.01</v>
      </c>
      <c r="G37" s="75">
        <v>10509596.99</v>
      </c>
    </row>
    <row r="38" spans="1:7" x14ac:dyDescent="0.25">
      <c r="A38" s="84" t="s">
        <v>333</v>
      </c>
      <c r="B38" s="83">
        <v>68559661.290000007</v>
      </c>
      <c r="C38" s="83">
        <v>26952359.879999999</v>
      </c>
      <c r="D38" s="83">
        <v>95512021.170000002</v>
      </c>
      <c r="E38" s="83">
        <v>24908527.41</v>
      </c>
      <c r="F38" s="83">
        <v>24771837.41</v>
      </c>
      <c r="G38" s="83">
        <v>70603493.760000005</v>
      </c>
    </row>
    <row r="39" spans="1:7" x14ac:dyDescent="0.25">
      <c r="A39" s="85" t="s">
        <v>334</v>
      </c>
      <c r="B39" s="75">
        <v>18008075.289999999</v>
      </c>
      <c r="C39" s="75">
        <v>2184500</v>
      </c>
      <c r="D39" s="75">
        <v>20192575.289999999</v>
      </c>
      <c r="E39" s="75">
        <v>6675242.8700000001</v>
      </c>
      <c r="F39" s="75">
        <v>6675242.8700000001</v>
      </c>
      <c r="G39" s="75">
        <v>13517332.42</v>
      </c>
    </row>
    <row r="40" spans="1:7" x14ac:dyDescent="0.25">
      <c r="A40" s="85" t="s">
        <v>335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</row>
    <row r="41" spans="1:7" x14ac:dyDescent="0.25">
      <c r="A41" s="85" t="s">
        <v>336</v>
      </c>
      <c r="B41" s="75">
        <v>11700000</v>
      </c>
      <c r="C41" s="75">
        <v>16526006.52</v>
      </c>
      <c r="D41" s="75">
        <v>28226006.52</v>
      </c>
      <c r="E41" s="75">
        <v>2856313.04</v>
      </c>
      <c r="F41" s="75">
        <v>2856313.04</v>
      </c>
      <c r="G41" s="75">
        <v>25369693.48</v>
      </c>
    </row>
    <row r="42" spans="1:7" x14ac:dyDescent="0.25">
      <c r="A42" s="85" t="s">
        <v>337</v>
      </c>
      <c r="B42" s="75">
        <v>29750000</v>
      </c>
      <c r="C42" s="75">
        <v>8241853.3600000003</v>
      </c>
      <c r="D42" s="75">
        <v>37991853.359999999</v>
      </c>
      <c r="E42" s="75">
        <v>13494427.5</v>
      </c>
      <c r="F42" s="75">
        <v>13357737.5</v>
      </c>
      <c r="G42" s="75">
        <v>24497425.859999999</v>
      </c>
    </row>
    <row r="43" spans="1:7" x14ac:dyDescent="0.25">
      <c r="A43" s="85" t="s">
        <v>338</v>
      </c>
      <c r="B43" s="75">
        <v>9101586</v>
      </c>
      <c r="C43" s="75">
        <v>0</v>
      </c>
      <c r="D43" s="75">
        <v>9101586</v>
      </c>
      <c r="E43" s="75">
        <v>1882544</v>
      </c>
      <c r="F43" s="75">
        <v>1882544</v>
      </c>
      <c r="G43" s="75">
        <v>7219042</v>
      </c>
    </row>
    <row r="44" spans="1:7" x14ac:dyDescent="0.25">
      <c r="A44" s="85" t="s">
        <v>339</v>
      </c>
      <c r="B44" s="75">
        <v>0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</row>
    <row r="45" spans="1:7" x14ac:dyDescent="0.25">
      <c r="A45" s="85" t="s">
        <v>340</v>
      </c>
      <c r="B45" s="75">
        <v>0</v>
      </c>
      <c r="C45" s="75">
        <v>0</v>
      </c>
      <c r="D45" s="75">
        <v>0</v>
      </c>
      <c r="E45" s="75">
        <v>0</v>
      </c>
      <c r="F45" s="75">
        <v>0</v>
      </c>
      <c r="G45" s="75">
        <v>0</v>
      </c>
    </row>
    <row r="46" spans="1:7" x14ac:dyDescent="0.25">
      <c r="A46" s="85" t="s">
        <v>341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</row>
    <row r="47" spans="1:7" x14ac:dyDescent="0.25">
      <c r="A47" s="85" t="s">
        <v>342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</row>
    <row r="48" spans="1:7" x14ac:dyDescent="0.25">
      <c r="A48" s="84" t="s">
        <v>343</v>
      </c>
      <c r="B48" s="83">
        <v>1098000</v>
      </c>
      <c r="C48" s="83">
        <v>73952728.469999999</v>
      </c>
      <c r="D48" s="83">
        <v>75050728.469999999</v>
      </c>
      <c r="E48" s="83">
        <v>6887322.2999999998</v>
      </c>
      <c r="F48" s="83">
        <v>3593040.22</v>
      </c>
      <c r="G48" s="83">
        <v>68163406.170000002</v>
      </c>
    </row>
    <row r="49" spans="1:7" x14ac:dyDescent="0.25">
      <c r="A49" s="85" t="s">
        <v>344</v>
      </c>
      <c r="B49" s="75">
        <v>398000</v>
      </c>
      <c r="C49" s="75">
        <v>350000</v>
      </c>
      <c r="D49" s="75">
        <v>748000</v>
      </c>
      <c r="E49" s="75">
        <v>159151.79</v>
      </c>
      <c r="F49" s="75">
        <v>159151.79</v>
      </c>
      <c r="G49" s="75">
        <v>588848.21</v>
      </c>
    </row>
    <row r="50" spans="1:7" x14ac:dyDescent="0.25">
      <c r="A50" s="85" t="s">
        <v>345</v>
      </c>
      <c r="B50" s="75">
        <v>360000</v>
      </c>
      <c r="C50" s="75">
        <v>0</v>
      </c>
      <c r="D50" s="75">
        <v>360000</v>
      </c>
      <c r="E50" s="75">
        <v>29288.43</v>
      </c>
      <c r="F50" s="75">
        <v>29288.43</v>
      </c>
      <c r="G50" s="75">
        <v>330711.57</v>
      </c>
    </row>
    <row r="51" spans="1:7" x14ac:dyDescent="0.25">
      <c r="A51" s="85" t="s">
        <v>346</v>
      </c>
      <c r="B51" s="75">
        <v>15000</v>
      </c>
      <c r="C51" s="75">
        <v>2300000</v>
      </c>
      <c r="D51" s="75">
        <v>2315000</v>
      </c>
      <c r="E51" s="75">
        <v>0</v>
      </c>
      <c r="F51" s="75">
        <v>0</v>
      </c>
      <c r="G51" s="75">
        <v>2315000</v>
      </c>
    </row>
    <row r="52" spans="1:7" x14ac:dyDescent="0.25">
      <c r="A52" s="85" t="s">
        <v>347</v>
      </c>
      <c r="B52" s="75">
        <v>0</v>
      </c>
      <c r="C52" s="75">
        <v>7050000</v>
      </c>
      <c r="D52" s="75">
        <v>7050000</v>
      </c>
      <c r="E52" s="75">
        <v>3282450.08</v>
      </c>
      <c r="F52" s="75">
        <v>0</v>
      </c>
      <c r="G52" s="75">
        <v>3767549.92</v>
      </c>
    </row>
    <row r="53" spans="1:7" x14ac:dyDescent="0.25">
      <c r="A53" s="85" t="s">
        <v>348</v>
      </c>
      <c r="B53" s="75">
        <v>0</v>
      </c>
      <c r="C53" s="75">
        <v>57096315</v>
      </c>
      <c r="D53" s="75">
        <v>57096315</v>
      </c>
      <c r="E53" s="75">
        <v>0</v>
      </c>
      <c r="F53" s="75">
        <v>0</v>
      </c>
      <c r="G53" s="75">
        <v>57096315</v>
      </c>
    </row>
    <row r="54" spans="1:7" x14ac:dyDescent="0.25">
      <c r="A54" s="85" t="s">
        <v>349</v>
      </c>
      <c r="B54" s="75">
        <v>325000</v>
      </c>
      <c r="C54" s="75">
        <v>3556413.47</v>
      </c>
      <c r="D54" s="75">
        <v>3881413.47</v>
      </c>
      <c r="E54" s="75">
        <v>3416432</v>
      </c>
      <c r="F54" s="75">
        <v>3404600</v>
      </c>
      <c r="G54" s="75">
        <v>464981.47</v>
      </c>
    </row>
    <row r="55" spans="1:7" x14ac:dyDescent="0.25">
      <c r="A55" s="85" t="s">
        <v>350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</row>
    <row r="56" spans="1:7" x14ac:dyDescent="0.25">
      <c r="A56" s="85" t="s">
        <v>351</v>
      </c>
      <c r="B56" s="75">
        <v>0</v>
      </c>
      <c r="C56" s="75">
        <v>3600000</v>
      </c>
      <c r="D56" s="75">
        <v>3600000</v>
      </c>
      <c r="E56" s="75">
        <v>0</v>
      </c>
      <c r="F56" s="75">
        <v>0</v>
      </c>
      <c r="G56" s="75">
        <v>3600000</v>
      </c>
    </row>
    <row r="57" spans="1:7" x14ac:dyDescent="0.25">
      <c r="A57" s="85" t="s">
        <v>352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</row>
    <row r="58" spans="1:7" x14ac:dyDescent="0.25">
      <c r="A58" s="84" t="s">
        <v>353</v>
      </c>
      <c r="B58" s="83">
        <v>52665163.229999997</v>
      </c>
      <c r="C58" s="83">
        <v>27287813.25</v>
      </c>
      <c r="D58" s="83">
        <v>79952976.480000004</v>
      </c>
      <c r="E58" s="83">
        <v>7235398.7800000003</v>
      </c>
      <c r="F58" s="83">
        <v>7235398.7800000003</v>
      </c>
      <c r="G58" s="83">
        <v>72717577.700000003</v>
      </c>
    </row>
    <row r="59" spans="1:7" x14ac:dyDescent="0.25">
      <c r="A59" s="85" t="s">
        <v>354</v>
      </c>
      <c r="B59" s="75">
        <v>52665163.229999997</v>
      </c>
      <c r="C59" s="75">
        <v>7090134.7699999996</v>
      </c>
      <c r="D59" s="75">
        <v>59755298</v>
      </c>
      <c r="E59" s="75">
        <v>4288818.3899999997</v>
      </c>
      <c r="F59" s="75">
        <v>4288818.3899999997</v>
      </c>
      <c r="G59" s="75">
        <v>55466479.609999999</v>
      </c>
    </row>
    <row r="60" spans="1:7" x14ac:dyDescent="0.25">
      <c r="A60" s="85" t="s">
        <v>355</v>
      </c>
      <c r="B60" s="75">
        <v>0</v>
      </c>
      <c r="C60" s="75">
        <v>20197678.48</v>
      </c>
      <c r="D60" s="75">
        <v>20197678.48</v>
      </c>
      <c r="E60" s="75">
        <v>2946580.39</v>
      </c>
      <c r="F60" s="75">
        <v>2946580.39</v>
      </c>
      <c r="G60" s="75">
        <v>17251098.09</v>
      </c>
    </row>
    <row r="61" spans="1:7" x14ac:dyDescent="0.25">
      <c r="A61" s="85" t="s">
        <v>356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</row>
    <row r="62" spans="1:7" x14ac:dyDescent="0.25">
      <c r="A62" s="84" t="s">
        <v>357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</row>
    <row r="63" spans="1:7" x14ac:dyDescent="0.25">
      <c r="A63" s="85" t="s">
        <v>358</v>
      </c>
      <c r="B63" s="75">
        <v>0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</row>
    <row r="64" spans="1:7" x14ac:dyDescent="0.25">
      <c r="A64" s="85" t="s">
        <v>359</v>
      </c>
      <c r="B64" s="75">
        <v>0</v>
      </c>
      <c r="C64" s="75">
        <v>0</v>
      </c>
      <c r="D64" s="75">
        <v>0</v>
      </c>
      <c r="E64" s="75">
        <v>0</v>
      </c>
      <c r="F64" s="75">
        <v>0</v>
      </c>
      <c r="G64" s="75">
        <v>0</v>
      </c>
    </row>
    <row r="65" spans="1:7" x14ac:dyDescent="0.25">
      <c r="A65" s="85" t="s">
        <v>360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</row>
    <row r="66" spans="1:7" x14ac:dyDescent="0.25">
      <c r="A66" s="85" t="s">
        <v>361</v>
      </c>
      <c r="B66" s="75">
        <v>0</v>
      </c>
      <c r="C66" s="75">
        <v>0</v>
      </c>
      <c r="D66" s="75">
        <v>0</v>
      </c>
      <c r="E66" s="75">
        <v>0</v>
      </c>
      <c r="F66" s="75">
        <v>0</v>
      </c>
      <c r="G66" s="75">
        <v>0</v>
      </c>
    </row>
    <row r="67" spans="1:7" x14ac:dyDescent="0.25">
      <c r="A67" s="85" t="s">
        <v>362</v>
      </c>
      <c r="B67" s="75">
        <v>0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</row>
    <row r="68" spans="1:7" x14ac:dyDescent="0.25">
      <c r="A68" s="85" t="s">
        <v>363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</row>
    <row r="69" spans="1:7" x14ac:dyDescent="0.25">
      <c r="A69" s="85" t="s">
        <v>364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</row>
    <row r="70" spans="1:7" x14ac:dyDescent="0.25">
      <c r="A70" s="85" t="s">
        <v>365</v>
      </c>
      <c r="B70" s="75">
        <v>0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</row>
    <row r="71" spans="1:7" x14ac:dyDescent="0.25">
      <c r="A71" s="84" t="s">
        <v>366</v>
      </c>
      <c r="B71" s="83">
        <v>950000</v>
      </c>
      <c r="C71" s="83">
        <v>-480000</v>
      </c>
      <c r="D71" s="83">
        <v>470000</v>
      </c>
      <c r="E71" s="83">
        <v>0</v>
      </c>
      <c r="F71" s="83">
        <v>0</v>
      </c>
      <c r="G71" s="83">
        <v>470000</v>
      </c>
    </row>
    <row r="72" spans="1:7" x14ac:dyDescent="0.25">
      <c r="A72" s="85" t="s">
        <v>367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</row>
    <row r="73" spans="1:7" x14ac:dyDescent="0.25">
      <c r="A73" s="85" t="s">
        <v>368</v>
      </c>
      <c r="B73" s="75">
        <v>0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</row>
    <row r="74" spans="1:7" x14ac:dyDescent="0.25">
      <c r="A74" s="85" t="s">
        <v>369</v>
      </c>
      <c r="B74" s="75">
        <v>950000</v>
      </c>
      <c r="C74" s="75">
        <v>-480000</v>
      </c>
      <c r="D74" s="75">
        <v>470000</v>
      </c>
      <c r="E74" s="75">
        <v>0</v>
      </c>
      <c r="F74" s="75">
        <v>0</v>
      </c>
      <c r="G74" s="75">
        <v>470000</v>
      </c>
    </row>
    <row r="75" spans="1:7" x14ac:dyDescent="0.25">
      <c r="A75" s="84" t="s">
        <v>370</v>
      </c>
      <c r="B75" s="83">
        <v>0</v>
      </c>
      <c r="C75" s="83">
        <v>0</v>
      </c>
      <c r="D75" s="83">
        <v>0</v>
      </c>
      <c r="E75" s="83">
        <v>0</v>
      </c>
      <c r="F75" s="83">
        <v>0</v>
      </c>
      <c r="G75" s="83">
        <v>0</v>
      </c>
    </row>
    <row r="76" spans="1:7" x14ac:dyDescent="0.25">
      <c r="A76" s="85" t="s">
        <v>371</v>
      </c>
      <c r="B76" s="75">
        <v>0</v>
      </c>
      <c r="C76" s="75">
        <v>0</v>
      </c>
      <c r="D76" s="75">
        <v>0</v>
      </c>
      <c r="E76" s="75">
        <v>0</v>
      </c>
      <c r="F76" s="75">
        <v>0</v>
      </c>
      <c r="G76" s="75">
        <v>0</v>
      </c>
    </row>
    <row r="77" spans="1:7" x14ac:dyDescent="0.25">
      <c r="A77" s="85" t="s">
        <v>372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</row>
    <row r="78" spans="1:7" x14ac:dyDescent="0.25">
      <c r="A78" s="85" t="s">
        <v>373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</row>
    <row r="79" spans="1:7" x14ac:dyDescent="0.25">
      <c r="A79" s="85" t="s">
        <v>374</v>
      </c>
      <c r="B79" s="75">
        <v>0</v>
      </c>
      <c r="C79" s="75">
        <v>0</v>
      </c>
      <c r="D79" s="75">
        <v>0</v>
      </c>
      <c r="E79" s="75">
        <v>0</v>
      </c>
      <c r="F79" s="75">
        <v>0</v>
      </c>
      <c r="G79" s="75">
        <v>0</v>
      </c>
    </row>
    <row r="80" spans="1:7" x14ac:dyDescent="0.25">
      <c r="A80" s="85" t="s">
        <v>375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</row>
    <row r="81" spans="1:7" x14ac:dyDescent="0.25">
      <c r="A81" s="85" t="s">
        <v>376</v>
      </c>
      <c r="B81" s="75">
        <v>0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</row>
    <row r="82" spans="1:7" x14ac:dyDescent="0.25">
      <c r="A82" s="85" t="s">
        <v>377</v>
      </c>
      <c r="B82" s="75">
        <v>0</v>
      </c>
      <c r="C82" s="75">
        <v>0</v>
      </c>
      <c r="D82" s="75">
        <v>0</v>
      </c>
      <c r="E82" s="75">
        <v>0</v>
      </c>
      <c r="F82" s="75">
        <v>0</v>
      </c>
      <c r="G82" s="75">
        <v>0</v>
      </c>
    </row>
    <row r="83" spans="1:7" x14ac:dyDescent="0.25">
      <c r="A83" s="86"/>
      <c r="B83" s="75"/>
      <c r="C83" s="75"/>
      <c r="D83" s="75"/>
      <c r="E83" s="75"/>
      <c r="F83" s="75"/>
      <c r="G83" s="75"/>
    </row>
    <row r="84" spans="1:7" x14ac:dyDescent="0.25">
      <c r="A84" s="28" t="s">
        <v>378</v>
      </c>
      <c r="B84" s="83">
        <v>223000000</v>
      </c>
      <c r="C84" s="83">
        <v>378059704.91000003</v>
      </c>
      <c r="D84" s="83">
        <v>601059704.90999997</v>
      </c>
      <c r="E84" s="83">
        <v>90975363.019999996</v>
      </c>
      <c r="F84" s="83">
        <v>90288628.519999996</v>
      </c>
      <c r="G84" s="83">
        <v>510084341.88999999</v>
      </c>
    </row>
    <row r="85" spans="1:7" x14ac:dyDescent="0.25">
      <c r="A85" s="84" t="s">
        <v>305</v>
      </c>
      <c r="B85" s="83">
        <v>75212452</v>
      </c>
      <c r="C85" s="83">
        <v>1600000</v>
      </c>
      <c r="D85" s="83">
        <v>76812452</v>
      </c>
      <c r="E85" s="83">
        <v>14292897.67</v>
      </c>
      <c r="F85" s="83">
        <v>13918852.67</v>
      </c>
      <c r="G85" s="83">
        <v>62519554.329999998</v>
      </c>
    </row>
    <row r="86" spans="1:7" x14ac:dyDescent="0.25">
      <c r="A86" s="85" t="s">
        <v>306</v>
      </c>
      <c r="B86" s="75">
        <v>49207044</v>
      </c>
      <c r="C86" s="75">
        <v>0</v>
      </c>
      <c r="D86" s="75">
        <v>49207044</v>
      </c>
      <c r="E86" s="75">
        <v>9619423.5800000001</v>
      </c>
      <c r="F86" s="75">
        <v>9619423.5800000001</v>
      </c>
      <c r="G86" s="75">
        <v>39587620.420000002</v>
      </c>
    </row>
    <row r="87" spans="1:7" x14ac:dyDescent="0.25">
      <c r="A87" s="85" t="s">
        <v>307</v>
      </c>
      <c r="B87" s="75">
        <v>0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</row>
    <row r="88" spans="1:7" x14ac:dyDescent="0.25">
      <c r="A88" s="85" t="s">
        <v>308</v>
      </c>
      <c r="B88" s="75">
        <v>10609408</v>
      </c>
      <c r="C88" s="75">
        <v>800000</v>
      </c>
      <c r="D88" s="75">
        <v>11409408</v>
      </c>
      <c r="E88" s="75">
        <v>400869.55</v>
      </c>
      <c r="F88" s="75">
        <v>400869.55</v>
      </c>
      <c r="G88" s="75">
        <v>11008538.449999999</v>
      </c>
    </row>
    <row r="89" spans="1:7" x14ac:dyDescent="0.25">
      <c r="A89" s="85" t="s">
        <v>309</v>
      </c>
      <c r="B89" s="75">
        <v>5300000</v>
      </c>
      <c r="C89" s="75">
        <v>0</v>
      </c>
      <c r="D89" s="75">
        <v>5300000</v>
      </c>
      <c r="E89" s="75">
        <v>1339433.56</v>
      </c>
      <c r="F89" s="75">
        <v>965388.56</v>
      </c>
      <c r="G89" s="75">
        <v>3960566.44</v>
      </c>
    </row>
    <row r="90" spans="1:7" x14ac:dyDescent="0.25">
      <c r="A90" s="85" t="s">
        <v>310</v>
      </c>
      <c r="B90" s="75">
        <v>10096000</v>
      </c>
      <c r="C90" s="75">
        <v>800000</v>
      </c>
      <c r="D90" s="75">
        <v>10896000</v>
      </c>
      <c r="E90" s="75">
        <v>2933170.98</v>
      </c>
      <c r="F90" s="75">
        <v>2933170.98</v>
      </c>
      <c r="G90" s="75">
        <v>7962829.0199999996</v>
      </c>
    </row>
    <row r="91" spans="1:7" x14ac:dyDescent="0.25">
      <c r="A91" s="85" t="s">
        <v>311</v>
      </c>
      <c r="B91" s="75">
        <v>0</v>
      </c>
      <c r="C91" s="75">
        <v>0</v>
      </c>
      <c r="D91" s="75">
        <v>0</v>
      </c>
      <c r="E91" s="75">
        <v>0</v>
      </c>
      <c r="F91" s="75">
        <v>0</v>
      </c>
      <c r="G91" s="75">
        <v>0</v>
      </c>
    </row>
    <row r="92" spans="1:7" x14ac:dyDescent="0.25">
      <c r="A92" s="85" t="s">
        <v>312</v>
      </c>
      <c r="B92" s="75">
        <v>0</v>
      </c>
      <c r="C92" s="75">
        <v>0</v>
      </c>
      <c r="D92" s="75">
        <v>0</v>
      </c>
      <c r="E92" s="75">
        <v>0</v>
      </c>
      <c r="F92" s="75">
        <v>0</v>
      </c>
      <c r="G92" s="75">
        <v>0</v>
      </c>
    </row>
    <row r="93" spans="1:7" x14ac:dyDescent="0.25">
      <c r="A93" s="84" t="s">
        <v>313</v>
      </c>
      <c r="B93" s="83">
        <v>40915872.600000001</v>
      </c>
      <c r="C93" s="83">
        <v>2175000</v>
      </c>
      <c r="D93" s="83">
        <v>43090872.600000001</v>
      </c>
      <c r="E93" s="83">
        <v>12781027.970000001</v>
      </c>
      <c r="F93" s="83">
        <v>12781027.970000001</v>
      </c>
      <c r="G93" s="83">
        <v>30309844.629999999</v>
      </c>
    </row>
    <row r="94" spans="1:7" x14ac:dyDescent="0.25">
      <c r="A94" s="85" t="s">
        <v>314</v>
      </c>
      <c r="B94" s="75">
        <v>130000</v>
      </c>
      <c r="C94" s="75">
        <v>0</v>
      </c>
      <c r="D94" s="75">
        <v>130000</v>
      </c>
      <c r="E94" s="75">
        <v>4750.2</v>
      </c>
      <c r="F94" s="75">
        <v>4750.2</v>
      </c>
      <c r="G94" s="75">
        <v>125249.8</v>
      </c>
    </row>
    <row r="95" spans="1:7" x14ac:dyDescent="0.25">
      <c r="A95" s="85" t="s">
        <v>315</v>
      </c>
      <c r="B95" s="75">
        <v>305000</v>
      </c>
      <c r="C95" s="75">
        <v>20000</v>
      </c>
      <c r="D95" s="75">
        <v>325000</v>
      </c>
      <c r="E95" s="75">
        <v>41064.75</v>
      </c>
      <c r="F95" s="75">
        <v>41064.75</v>
      </c>
      <c r="G95" s="75">
        <v>283935.25</v>
      </c>
    </row>
    <row r="96" spans="1:7" x14ac:dyDescent="0.25">
      <c r="A96" s="85" t="s">
        <v>316</v>
      </c>
      <c r="B96" s="75">
        <v>0</v>
      </c>
      <c r="C96" s="75">
        <v>0</v>
      </c>
      <c r="D96" s="75">
        <v>0</v>
      </c>
      <c r="E96" s="75">
        <v>0</v>
      </c>
      <c r="F96" s="75">
        <v>0</v>
      </c>
      <c r="G96" s="75">
        <v>0</v>
      </c>
    </row>
    <row r="97" spans="1:7" x14ac:dyDescent="0.25">
      <c r="A97" s="85" t="s">
        <v>317</v>
      </c>
      <c r="B97" s="75">
        <v>24895872.600000001</v>
      </c>
      <c r="C97" s="75">
        <v>1005000</v>
      </c>
      <c r="D97" s="75">
        <v>25900872.600000001</v>
      </c>
      <c r="E97" s="75">
        <v>9206655.2300000004</v>
      </c>
      <c r="F97" s="75">
        <v>9206655.2300000004</v>
      </c>
      <c r="G97" s="75">
        <v>16694217.369999999</v>
      </c>
    </row>
    <row r="98" spans="1:7" x14ac:dyDescent="0.25">
      <c r="A98" s="87" t="s">
        <v>318</v>
      </c>
      <c r="B98" s="75">
        <v>125000</v>
      </c>
      <c r="C98" s="75">
        <v>40000</v>
      </c>
      <c r="D98" s="75">
        <v>165000</v>
      </c>
      <c r="E98" s="75">
        <v>26826</v>
      </c>
      <c r="F98" s="75">
        <v>26826</v>
      </c>
      <c r="G98" s="75">
        <v>138174</v>
      </c>
    </row>
    <row r="99" spans="1:7" x14ac:dyDescent="0.25">
      <c r="A99" s="85" t="s">
        <v>319</v>
      </c>
      <c r="B99" s="75">
        <v>12050000</v>
      </c>
      <c r="C99" s="75">
        <v>0</v>
      </c>
      <c r="D99" s="75">
        <v>12050000</v>
      </c>
      <c r="E99" s="75">
        <v>2912654.27</v>
      </c>
      <c r="F99" s="75">
        <v>2912654.27</v>
      </c>
      <c r="G99" s="75">
        <v>9137345.7300000004</v>
      </c>
    </row>
    <row r="100" spans="1:7" x14ac:dyDescent="0.25">
      <c r="A100" s="85" t="s">
        <v>320</v>
      </c>
      <c r="B100" s="75">
        <v>695000</v>
      </c>
      <c r="C100" s="75">
        <v>50000</v>
      </c>
      <c r="D100" s="75">
        <v>745000</v>
      </c>
      <c r="E100" s="75">
        <v>0</v>
      </c>
      <c r="F100" s="75">
        <v>0</v>
      </c>
      <c r="G100" s="75">
        <v>745000</v>
      </c>
    </row>
    <row r="101" spans="1:7" x14ac:dyDescent="0.25">
      <c r="A101" s="85" t="s">
        <v>321</v>
      </c>
      <c r="B101" s="75">
        <v>110000</v>
      </c>
      <c r="C101" s="75">
        <v>110000</v>
      </c>
      <c r="D101" s="75">
        <v>220000</v>
      </c>
      <c r="E101" s="75">
        <v>0</v>
      </c>
      <c r="F101" s="75">
        <v>0</v>
      </c>
      <c r="G101" s="75">
        <v>220000</v>
      </c>
    </row>
    <row r="102" spans="1:7" x14ac:dyDescent="0.25">
      <c r="A102" s="85" t="s">
        <v>322</v>
      </c>
      <c r="B102" s="75">
        <v>2605000</v>
      </c>
      <c r="C102" s="75">
        <v>950000</v>
      </c>
      <c r="D102" s="75">
        <v>3555000</v>
      </c>
      <c r="E102" s="75">
        <v>589077.52</v>
      </c>
      <c r="F102" s="75">
        <v>589077.52</v>
      </c>
      <c r="G102" s="75">
        <v>2965922.48</v>
      </c>
    </row>
    <row r="103" spans="1:7" x14ac:dyDescent="0.25">
      <c r="A103" s="84" t="s">
        <v>323</v>
      </c>
      <c r="B103" s="83">
        <v>9925000</v>
      </c>
      <c r="C103" s="83">
        <v>9897727.4000000004</v>
      </c>
      <c r="D103" s="83">
        <v>19822727.399999999</v>
      </c>
      <c r="E103" s="83">
        <v>2899973.66</v>
      </c>
      <c r="F103" s="83">
        <v>2792041.66</v>
      </c>
      <c r="G103" s="83">
        <v>16922753.739999998</v>
      </c>
    </row>
    <row r="104" spans="1:7" x14ac:dyDescent="0.25">
      <c r="A104" s="85" t="s">
        <v>324</v>
      </c>
      <c r="B104" s="75">
        <v>0</v>
      </c>
      <c r="C104" s="75">
        <v>0</v>
      </c>
      <c r="D104" s="75">
        <v>0</v>
      </c>
      <c r="E104" s="75">
        <v>0</v>
      </c>
      <c r="F104" s="75">
        <v>0</v>
      </c>
      <c r="G104" s="75">
        <v>0</v>
      </c>
    </row>
    <row r="105" spans="1:7" x14ac:dyDescent="0.25">
      <c r="A105" s="85" t="s">
        <v>325</v>
      </c>
      <c r="B105" s="75">
        <v>100000</v>
      </c>
      <c r="C105" s="75">
        <v>700000</v>
      </c>
      <c r="D105" s="75">
        <v>800000</v>
      </c>
      <c r="E105" s="75">
        <v>0</v>
      </c>
      <c r="F105" s="75">
        <v>0</v>
      </c>
      <c r="G105" s="75">
        <v>800000</v>
      </c>
    </row>
    <row r="106" spans="1:7" x14ac:dyDescent="0.25">
      <c r="A106" s="85" t="s">
        <v>326</v>
      </c>
      <c r="B106" s="75">
        <v>3005000</v>
      </c>
      <c r="C106" s="75">
        <v>1245854.22</v>
      </c>
      <c r="D106" s="75">
        <v>4250854.22</v>
      </c>
      <c r="E106" s="75">
        <v>1210369.77</v>
      </c>
      <c r="F106" s="75">
        <v>1210369.77</v>
      </c>
      <c r="G106" s="75">
        <v>3040484.45</v>
      </c>
    </row>
    <row r="107" spans="1:7" x14ac:dyDescent="0.25">
      <c r="A107" s="85" t="s">
        <v>327</v>
      </c>
      <c r="B107" s="75">
        <v>2800000</v>
      </c>
      <c r="C107" s="75">
        <v>0</v>
      </c>
      <c r="D107" s="75">
        <v>2800000</v>
      </c>
      <c r="E107" s="75">
        <v>1263504.08</v>
      </c>
      <c r="F107" s="75">
        <v>1263504.08</v>
      </c>
      <c r="G107" s="75">
        <v>1536495.92</v>
      </c>
    </row>
    <row r="108" spans="1:7" x14ac:dyDescent="0.25">
      <c r="A108" s="85" t="s">
        <v>328</v>
      </c>
      <c r="B108" s="75">
        <v>1710000</v>
      </c>
      <c r="C108" s="75">
        <v>6631873.1799999997</v>
      </c>
      <c r="D108" s="75">
        <v>8341873.1799999997</v>
      </c>
      <c r="E108" s="75">
        <v>115208.01</v>
      </c>
      <c r="F108" s="75">
        <v>115208.01</v>
      </c>
      <c r="G108" s="75">
        <v>8226665.1699999999</v>
      </c>
    </row>
    <row r="109" spans="1:7" x14ac:dyDescent="0.25">
      <c r="A109" s="85" t="s">
        <v>329</v>
      </c>
      <c r="B109" s="75">
        <v>0</v>
      </c>
      <c r="C109" s="75">
        <v>0</v>
      </c>
      <c r="D109" s="75">
        <v>0</v>
      </c>
      <c r="E109" s="75">
        <v>0</v>
      </c>
      <c r="F109" s="75">
        <v>0</v>
      </c>
      <c r="G109" s="75">
        <v>0</v>
      </c>
    </row>
    <row r="110" spans="1:7" x14ac:dyDescent="0.25">
      <c r="A110" s="85" t="s">
        <v>330</v>
      </c>
      <c r="B110" s="75">
        <v>30000</v>
      </c>
      <c r="C110" s="75">
        <v>0</v>
      </c>
      <c r="D110" s="75">
        <v>30000</v>
      </c>
      <c r="E110" s="75">
        <v>800</v>
      </c>
      <c r="F110" s="75">
        <v>800</v>
      </c>
      <c r="G110" s="75">
        <v>29200</v>
      </c>
    </row>
    <row r="111" spans="1:7" x14ac:dyDescent="0.25">
      <c r="A111" s="85" t="s">
        <v>331</v>
      </c>
      <c r="B111" s="75">
        <v>0</v>
      </c>
      <c r="C111" s="75">
        <v>1320000</v>
      </c>
      <c r="D111" s="75">
        <v>1320000</v>
      </c>
      <c r="E111" s="75">
        <v>0</v>
      </c>
      <c r="F111" s="75">
        <v>0</v>
      </c>
      <c r="G111" s="75">
        <v>1320000</v>
      </c>
    </row>
    <row r="112" spans="1:7" x14ac:dyDescent="0.25">
      <c r="A112" s="85" t="s">
        <v>332</v>
      </c>
      <c r="B112" s="75">
        <v>2280000</v>
      </c>
      <c r="C112" s="75">
        <v>0</v>
      </c>
      <c r="D112" s="75">
        <v>2280000</v>
      </c>
      <c r="E112" s="75">
        <v>310091.8</v>
      </c>
      <c r="F112" s="75">
        <v>202159.8</v>
      </c>
      <c r="G112" s="75">
        <v>1969908.2</v>
      </c>
    </row>
    <row r="113" spans="1:7" x14ac:dyDescent="0.25">
      <c r="A113" s="84" t="s">
        <v>333</v>
      </c>
      <c r="B113" s="83">
        <v>9000000</v>
      </c>
      <c r="C113" s="83">
        <v>15363769.939999999</v>
      </c>
      <c r="D113" s="83">
        <v>24363769.940000001</v>
      </c>
      <c r="E113" s="83">
        <v>1024261.96</v>
      </c>
      <c r="F113" s="83">
        <v>1024261.96</v>
      </c>
      <c r="G113" s="83">
        <v>23339507.98</v>
      </c>
    </row>
    <row r="114" spans="1:7" x14ac:dyDescent="0.25">
      <c r="A114" s="85" t="s">
        <v>334</v>
      </c>
      <c r="B114" s="75">
        <v>0</v>
      </c>
      <c r="C114" s="75">
        <v>0</v>
      </c>
      <c r="D114" s="75">
        <v>0</v>
      </c>
      <c r="E114" s="75">
        <v>0</v>
      </c>
      <c r="F114" s="75">
        <v>0</v>
      </c>
      <c r="G114" s="75">
        <v>0</v>
      </c>
    </row>
    <row r="115" spans="1:7" x14ac:dyDescent="0.25">
      <c r="A115" s="85" t="s">
        <v>335</v>
      </c>
      <c r="B115" s="75">
        <v>0</v>
      </c>
      <c r="C115" s="75">
        <v>0</v>
      </c>
      <c r="D115" s="75">
        <v>0</v>
      </c>
      <c r="E115" s="75">
        <v>0</v>
      </c>
      <c r="F115" s="75">
        <v>0</v>
      </c>
      <c r="G115" s="75">
        <v>0</v>
      </c>
    </row>
    <row r="116" spans="1:7" x14ac:dyDescent="0.25">
      <c r="A116" s="85" t="s">
        <v>336</v>
      </c>
      <c r="B116" s="75">
        <v>0</v>
      </c>
      <c r="C116" s="75">
        <v>11776912.27</v>
      </c>
      <c r="D116" s="75">
        <v>11776912.27</v>
      </c>
      <c r="E116" s="75">
        <v>1024261.96</v>
      </c>
      <c r="F116" s="75">
        <v>1024261.96</v>
      </c>
      <c r="G116" s="75">
        <v>10752650.310000001</v>
      </c>
    </row>
    <row r="117" spans="1:7" x14ac:dyDescent="0.25">
      <c r="A117" s="85" t="s">
        <v>337</v>
      </c>
      <c r="B117" s="75">
        <v>9000000</v>
      </c>
      <c r="C117" s="75">
        <v>3586857.67</v>
      </c>
      <c r="D117" s="75">
        <v>12586857.67</v>
      </c>
      <c r="E117" s="75">
        <v>0</v>
      </c>
      <c r="F117" s="75">
        <v>0</v>
      </c>
      <c r="G117" s="75">
        <v>12586857.67</v>
      </c>
    </row>
    <row r="118" spans="1:7" x14ac:dyDescent="0.25">
      <c r="A118" s="85" t="s">
        <v>338</v>
      </c>
      <c r="B118" s="75">
        <v>0</v>
      </c>
      <c r="C118" s="75">
        <v>0</v>
      </c>
      <c r="D118" s="75">
        <v>0</v>
      </c>
      <c r="E118" s="75">
        <v>0</v>
      </c>
      <c r="F118" s="75">
        <v>0</v>
      </c>
      <c r="G118" s="75">
        <v>0</v>
      </c>
    </row>
    <row r="119" spans="1:7" x14ac:dyDescent="0.25">
      <c r="A119" s="85" t="s">
        <v>339</v>
      </c>
      <c r="B119" s="75">
        <v>0</v>
      </c>
      <c r="C119" s="75">
        <v>0</v>
      </c>
      <c r="D119" s="75">
        <v>0</v>
      </c>
      <c r="E119" s="75">
        <v>0</v>
      </c>
      <c r="F119" s="75">
        <v>0</v>
      </c>
      <c r="G119" s="75">
        <v>0</v>
      </c>
    </row>
    <row r="120" spans="1:7" x14ac:dyDescent="0.25">
      <c r="A120" s="85" t="s">
        <v>340</v>
      </c>
      <c r="B120" s="75">
        <v>0</v>
      </c>
      <c r="C120" s="75">
        <v>0</v>
      </c>
      <c r="D120" s="75">
        <v>0</v>
      </c>
      <c r="E120" s="75">
        <v>0</v>
      </c>
      <c r="F120" s="75">
        <v>0</v>
      </c>
      <c r="G120" s="75">
        <v>0</v>
      </c>
    </row>
    <row r="121" spans="1:7" x14ac:dyDescent="0.25">
      <c r="A121" s="85" t="s">
        <v>341</v>
      </c>
      <c r="B121" s="75">
        <v>0</v>
      </c>
      <c r="C121" s="75">
        <v>0</v>
      </c>
      <c r="D121" s="75">
        <v>0</v>
      </c>
      <c r="E121" s="75">
        <v>0</v>
      </c>
      <c r="F121" s="75">
        <v>0</v>
      </c>
      <c r="G121" s="75">
        <v>0</v>
      </c>
    </row>
    <row r="122" spans="1:7" x14ac:dyDescent="0.25">
      <c r="A122" s="85" t="s">
        <v>342</v>
      </c>
      <c r="B122" s="75">
        <v>0</v>
      </c>
      <c r="C122" s="75">
        <v>0</v>
      </c>
      <c r="D122" s="75">
        <v>0</v>
      </c>
      <c r="E122" s="75">
        <v>0</v>
      </c>
      <c r="F122" s="75">
        <v>0</v>
      </c>
      <c r="G122" s="75">
        <v>0</v>
      </c>
    </row>
    <row r="123" spans="1:7" x14ac:dyDescent="0.25">
      <c r="A123" s="84" t="s">
        <v>343</v>
      </c>
      <c r="B123" s="83">
        <v>420000</v>
      </c>
      <c r="C123" s="83">
        <v>174012890.19999999</v>
      </c>
      <c r="D123" s="83">
        <v>174432890.19999999</v>
      </c>
      <c r="E123" s="83">
        <v>135939.32</v>
      </c>
      <c r="F123" s="83">
        <v>53289.32</v>
      </c>
      <c r="G123" s="83">
        <v>174296950.88</v>
      </c>
    </row>
    <row r="124" spans="1:7" x14ac:dyDescent="0.25">
      <c r="A124" s="85" t="s">
        <v>344</v>
      </c>
      <c r="B124" s="75">
        <v>40000</v>
      </c>
      <c r="C124" s="75">
        <v>50000</v>
      </c>
      <c r="D124" s="75">
        <v>90000</v>
      </c>
      <c r="E124" s="75">
        <v>18391.599999999999</v>
      </c>
      <c r="F124" s="75">
        <v>18391.599999999999</v>
      </c>
      <c r="G124" s="75">
        <v>71608.399999999994</v>
      </c>
    </row>
    <row r="125" spans="1:7" x14ac:dyDescent="0.25">
      <c r="A125" s="85" t="s">
        <v>345</v>
      </c>
      <c r="B125" s="75">
        <v>60000</v>
      </c>
      <c r="C125" s="75">
        <v>0</v>
      </c>
      <c r="D125" s="75">
        <v>60000</v>
      </c>
      <c r="E125" s="75">
        <v>15605.98</v>
      </c>
      <c r="F125" s="75">
        <v>15605.98</v>
      </c>
      <c r="G125" s="75">
        <v>44394.02</v>
      </c>
    </row>
    <row r="126" spans="1:7" x14ac:dyDescent="0.25">
      <c r="A126" s="85" t="s">
        <v>346</v>
      </c>
      <c r="B126" s="75">
        <v>0</v>
      </c>
      <c r="C126" s="75">
        <v>0</v>
      </c>
      <c r="D126" s="75">
        <v>0</v>
      </c>
      <c r="E126" s="75">
        <v>0</v>
      </c>
      <c r="F126" s="75">
        <v>0</v>
      </c>
      <c r="G126" s="75">
        <v>0</v>
      </c>
    </row>
    <row r="127" spans="1:7" x14ac:dyDescent="0.25">
      <c r="A127" s="85" t="s">
        <v>347</v>
      </c>
      <c r="B127" s="75">
        <v>100000</v>
      </c>
      <c r="C127" s="75">
        <v>0</v>
      </c>
      <c r="D127" s="75">
        <v>100000</v>
      </c>
      <c r="E127" s="75">
        <v>0</v>
      </c>
      <c r="F127" s="75">
        <v>0</v>
      </c>
      <c r="G127" s="75">
        <v>100000</v>
      </c>
    </row>
    <row r="128" spans="1:7" x14ac:dyDescent="0.25">
      <c r="A128" s="85" t="s">
        <v>348</v>
      </c>
      <c r="B128" s="75">
        <v>0</v>
      </c>
      <c r="C128" s="75">
        <v>173907890.19999999</v>
      </c>
      <c r="D128" s="75">
        <v>173907890.19999999</v>
      </c>
      <c r="E128" s="75">
        <v>0</v>
      </c>
      <c r="F128" s="75">
        <v>0</v>
      </c>
      <c r="G128" s="75">
        <v>173907890.19999999</v>
      </c>
    </row>
    <row r="129" spans="1:7" x14ac:dyDescent="0.25">
      <c r="A129" s="85" t="s">
        <v>349</v>
      </c>
      <c r="B129" s="75">
        <v>220000</v>
      </c>
      <c r="C129" s="75">
        <v>55000</v>
      </c>
      <c r="D129" s="75">
        <v>275000</v>
      </c>
      <c r="E129" s="75">
        <v>101941.74</v>
      </c>
      <c r="F129" s="75">
        <v>19291.740000000002</v>
      </c>
      <c r="G129" s="75">
        <v>173058.26</v>
      </c>
    </row>
    <row r="130" spans="1:7" x14ac:dyDescent="0.25">
      <c r="A130" s="85" t="s">
        <v>350</v>
      </c>
      <c r="B130" s="75">
        <v>0</v>
      </c>
      <c r="C130" s="75">
        <v>0</v>
      </c>
      <c r="D130" s="75">
        <v>0</v>
      </c>
      <c r="E130" s="75">
        <v>0</v>
      </c>
      <c r="F130" s="75">
        <v>0</v>
      </c>
      <c r="G130" s="75">
        <v>0</v>
      </c>
    </row>
    <row r="131" spans="1:7" x14ac:dyDescent="0.25">
      <c r="A131" s="85" t="s">
        <v>351</v>
      </c>
      <c r="B131" s="75">
        <v>0</v>
      </c>
      <c r="C131" s="75">
        <v>0</v>
      </c>
      <c r="D131" s="75">
        <v>0</v>
      </c>
      <c r="E131" s="75">
        <v>0</v>
      </c>
      <c r="F131" s="75">
        <v>0</v>
      </c>
      <c r="G131" s="75">
        <v>0</v>
      </c>
    </row>
    <row r="132" spans="1:7" x14ac:dyDescent="0.25">
      <c r="A132" s="85" t="s">
        <v>352</v>
      </c>
      <c r="B132" s="75">
        <v>0</v>
      </c>
      <c r="C132" s="75">
        <v>0</v>
      </c>
      <c r="D132" s="75">
        <v>0</v>
      </c>
      <c r="E132" s="75">
        <v>0</v>
      </c>
      <c r="F132" s="75">
        <v>0</v>
      </c>
      <c r="G132" s="75">
        <v>0</v>
      </c>
    </row>
    <row r="133" spans="1:7" x14ac:dyDescent="0.25">
      <c r="A133" s="84" t="s">
        <v>353</v>
      </c>
      <c r="B133" s="83">
        <v>85119532.560000002</v>
      </c>
      <c r="C133" s="83">
        <v>174991786.84999999</v>
      </c>
      <c r="D133" s="83">
        <v>260111319.41</v>
      </c>
      <c r="E133" s="83">
        <v>59442767.460000001</v>
      </c>
      <c r="F133" s="83">
        <v>59320659.960000001</v>
      </c>
      <c r="G133" s="83">
        <v>200668551.94999999</v>
      </c>
    </row>
    <row r="134" spans="1:7" x14ac:dyDescent="0.25">
      <c r="A134" s="85" t="s">
        <v>354</v>
      </c>
      <c r="B134" s="75">
        <v>85119532.560000002</v>
      </c>
      <c r="C134" s="75">
        <v>164908845.88999999</v>
      </c>
      <c r="D134" s="75">
        <v>250028378.44999999</v>
      </c>
      <c r="E134" s="75">
        <v>59442767.460000001</v>
      </c>
      <c r="F134" s="75">
        <v>59320659.960000001</v>
      </c>
      <c r="G134" s="75">
        <v>190585610.99000001</v>
      </c>
    </row>
    <row r="135" spans="1:7" x14ac:dyDescent="0.25">
      <c r="A135" s="85" t="s">
        <v>355</v>
      </c>
      <c r="B135" s="75">
        <v>0</v>
      </c>
      <c r="C135" s="75">
        <v>10082940.960000001</v>
      </c>
      <c r="D135" s="75">
        <v>10082940.960000001</v>
      </c>
      <c r="E135" s="75">
        <v>0</v>
      </c>
      <c r="F135" s="75">
        <v>0</v>
      </c>
      <c r="G135" s="75">
        <v>10082940.960000001</v>
      </c>
    </row>
    <row r="136" spans="1:7" x14ac:dyDescent="0.25">
      <c r="A136" s="85" t="s">
        <v>356</v>
      </c>
      <c r="B136" s="75">
        <v>0</v>
      </c>
      <c r="C136" s="75">
        <v>0</v>
      </c>
      <c r="D136" s="75">
        <v>0</v>
      </c>
      <c r="E136" s="75">
        <v>0</v>
      </c>
      <c r="F136" s="75">
        <v>0</v>
      </c>
      <c r="G136" s="75">
        <v>0</v>
      </c>
    </row>
    <row r="137" spans="1:7" x14ac:dyDescent="0.25">
      <c r="A137" s="84" t="s">
        <v>357</v>
      </c>
      <c r="B137" s="83">
        <v>0</v>
      </c>
      <c r="C137" s="83">
        <v>0</v>
      </c>
      <c r="D137" s="83">
        <v>0</v>
      </c>
      <c r="E137" s="83">
        <v>0</v>
      </c>
      <c r="F137" s="83">
        <v>0</v>
      </c>
      <c r="G137" s="83">
        <v>0</v>
      </c>
    </row>
    <row r="138" spans="1:7" x14ac:dyDescent="0.25">
      <c r="A138" s="85" t="s">
        <v>358</v>
      </c>
      <c r="B138" s="75">
        <v>0</v>
      </c>
      <c r="C138" s="75">
        <v>0</v>
      </c>
      <c r="D138" s="75">
        <v>0</v>
      </c>
      <c r="E138" s="75">
        <v>0</v>
      </c>
      <c r="F138" s="75">
        <v>0</v>
      </c>
      <c r="G138" s="75">
        <v>0</v>
      </c>
    </row>
    <row r="139" spans="1:7" x14ac:dyDescent="0.25">
      <c r="A139" s="85" t="s">
        <v>359</v>
      </c>
      <c r="B139" s="75">
        <v>0</v>
      </c>
      <c r="C139" s="75">
        <v>0</v>
      </c>
      <c r="D139" s="75">
        <v>0</v>
      </c>
      <c r="E139" s="75">
        <v>0</v>
      </c>
      <c r="F139" s="75">
        <v>0</v>
      </c>
      <c r="G139" s="75">
        <v>0</v>
      </c>
    </row>
    <row r="140" spans="1:7" x14ac:dyDescent="0.25">
      <c r="A140" s="85" t="s">
        <v>360</v>
      </c>
      <c r="B140" s="75">
        <v>0</v>
      </c>
      <c r="C140" s="75">
        <v>0</v>
      </c>
      <c r="D140" s="75">
        <v>0</v>
      </c>
      <c r="E140" s="75">
        <v>0</v>
      </c>
      <c r="F140" s="75">
        <v>0</v>
      </c>
      <c r="G140" s="75">
        <v>0</v>
      </c>
    </row>
    <row r="141" spans="1:7" x14ac:dyDescent="0.25">
      <c r="A141" s="85" t="s">
        <v>361</v>
      </c>
      <c r="B141" s="75">
        <v>0</v>
      </c>
      <c r="C141" s="75">
        <v>0</v>
      </c>
      <c r="D141" s="75">
        <v>0</v>
      </c>
      <c r="E141" s="75">
        <v>0</v>
      </c>
      <c r="F141" s="75">
        <v>0</v>
      </c>
      <c r="G141" s="75">
        <v>0</v>
      </c>
    </row>
    <row r="142" spans="1:7" x14ac:dyDescent="0.25">
      <c r="A142" s="85" t="s">
        <v>362</v>
      </c>
      <c r="B142" s="75">
        <v>0</v>
      </c>
      <c r="C142" s="75">
        <v>0</v>
      </c>
      <c r="D142" s="75">
        <v>0</v>
      </c>
      <c r="E142" s="75">
        <v>0</v>
      </c>
      <c r="F142" s="75">
        <v>0</v>
      </c>
      <c r="G142" s="75">
        <v>0</v>
      </c>
    </row>
    <row r="143" spans="1:7" x14ac:dyDescent="0.25">
      <c r="A143" s="85" t="s">
        <v>363</v>
      </c>
      <c r="B143" s="75">
        <v>0</v>
      </c>
      <c r="C143" s="75">
        <v>0</v>
      </c>
      <c r="D143" s="75">
        <v>0</v>
      </c>
      <c r="E143" s="75">
        <v>0</v>
      </c>
      <c r="F143" s="75">
        <v>0</v>
      </c>
      <c r="G143" s="75">
        <v>0</v>
      </c>
    </row>
    <row r="144" spans="1:7" x14ac:dyDescent="0.25">
      <c r="A144" s="85" t="s">
        <v>364</v>
      </c>
      <c r="B144" s="75">
        <v>0</v>
      </c>
      <c r="C144" s="75">
        <v>0</v>
      </c>
      <c r="D144" s="75">
        <v>0</v>
      </c>
      <c r="E144" s="75">
        <v>0</v>
      </c>
      <c r="F144" s="75">
        <v>0</v>
      </c>
      <c r="G144" s="75">
        <v>0</v>
      </c>
    </row>
    <row r="145" spans="1:7" x14ac:dyDescent="0.25">
      <c r="A145" s="85" t="s">
        <v>365</v>
      </c>
      <c r="B145" s="75">
        <v>0</v>
      </c>
      <c r="C145" s="75">
        <v>0</v>
      </c>
      <c r="D145" s="75">
        <v>0</v>
      </c>
      <c r="E145" s="75">
        <v>0</v>
      </c>
      <c r="F145" s="75">
        <v>0</v>
      </c>
      <c r="G145" s="75">
        <v>0</v>
      </c>
    </row>
    <row r="146" spans="1:7" x14ac:dyDescent="0.25">
      <c r="A146" s="84" t="s">
        <v>366</v>
      </c>
      <c r="B146" s="83">
        <v>0</v>
      </c>
      <c r="C146" s="83">
        <v>18530.52</v>
      </c>
      <c r="D146" s="83">
        <v>18530.52</v>
      </c>
      <c r="E146" s="83">
        <v>0</v>
      </c>
      <c r="F146" s="83">
        <v>0</v>
      </c>
      <c r="G146" s="83">
        <v>18530.52</v>
      </c>
    </row>
    <row r="147" spans="1:7" x14ac:dyDescent="0.25">
      <c r="A147" s="85" t="s">
        <v>367</v>
      </c>
      <c r="B147" s="75">
        <v>0</v>
      </c>
      <c r="C147" s="75">
        <v>0</v>
      </c>
      <c r="D147" s="75">
        <v>0</v>
      </c>
      <c r="E147" s="75">
        <v>0</v>
      </c>
      <c r="F147" s="75">
        <v>0</v>
      </c>
      <c r="G147" s="75">
        <v>0</v>
      </c>
    </row>
    <row r="148" spans="1:7" x14ac:dyDescent="0.25">
      <c r="A148" s="85" t="s">
        <v>368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</row>
    <row r="149" spans="1:7" x14ac:dyDescent="0.25">
      <c r="A149" s="85" t="s">
        <v>369</v>
      </c>
      <c r="B149" s="75">
        <v>0</v>
      </c>
      <c r="C149" s="75">
        <v>18530.52</v>
      </c>
      <c r="D149" s="75">
        <v>18530.52</v>
      </c>
      <c r="E149" s="75">
        <v>0</v>
      </c>
      <c r="F149" s="75">
        <v>0</v>
      </c>
      <c r="G149" s="75">
        <v>18530.52</v>
      </c>
    </row>
    <row r="150" spans="1:7" x14ac:dyDescent="0.25">
      <c r="A150" s="84" t="s">
        <v>370</v>
      </c>
      <c r="B150" s="83">
        <v>2407142.84</v>
      </c>
      <c r="C150" s="83">
        <v>0</v>
      </c>
      <c r="D150" s="83">
        <v>2407142.84</v>
      </c>
      <c r="E150" s="83">
        <v>398494.98</v>
      </c>
      <c r="F150" s="83">
        <v>398494.98</v>
      </c>
      <c r="G150" s="83">
        <v>2008647.86</v>
      </c>
    </row>
    <row r="151" spans="1:7" x14ac:dyDescent="0.25">
      <c r="A151" s="85" t="s">
        <v>371</v>
      </c>
      <c r="B151" s="75">
        <v>1607142.84</v>
      </c>
      <c r="C151" s="75">
        <v>0</v>
      </c>
      <c r="D151" s="75">
        <v>1607142.84</v>
      </c>
      <c r="E151" s="75">
        <v>267857.14</v>
      </c>
      <c r="F151" s="75">
        <v>267857.14</v>
      </c>
      <c r="G151" s="75">
        <v>1339285.7</v>
      </c>
    </row>
    <row r="152" spans="1:7" x14ac:dyDescent="0.25">
      <c r="A152" s="85" t="s">
        <v>372</v>
      </c>
      <c r="B152" s="75">
        <v>800000</v>
      </c>
      <c r="C152" s="75">
        <v>0</v>
      </c>
      <c r="D152" s="75">
        <v>800000</v>
      </c>
      <c r="E152" s="75">
        <v>130637.84</v>
      </c>
      <c r="F152" s="75">
        <v>130637.84</v>
      </c>
      <c r="G152" s="75">
        <v>669362.16</v>
      </c>
    </row>
    <row r="153" spans="1:7" x14ac:dyDescent="0.25">
      <c r="A153" s="85" t="s">
        <v>373</v>
      </c>
      <c r="B153" s="75">
        <v>0</v>
      </c>
      <c r="C153" s="75">
        <v>0</v>
      </c>
      <c r="D153" s="75">
        <v>0</v>
      </c>
      <c r="E153" s="75">
        <v>0</v>
      </c>
      <c r="F153" s="75">
        <v>0</v>
      </c>
      <c r="G153" s="75">
        <v>0</v>
      </c>
    </row>
    <row r="154" spans="1:7" x14ac:dyDescent="0.25">
      <c r="A154" s="87" t="s">
        <v>374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</row>
    <row r="155" spans="1:7" x14ac:dyDescent="0.25">
      <c r="A155" s="85" t="s">
        <v>375</v>
      </c>
      <c r="B155" s="75">
        <v>0</v>
      </c>
      <c r="C155" s="75">
        <v>0</v>
      </c>
      <c r="D155" s="75">
        <v>0</v>
      </c>
      <c r="E155" s="75">
        <v>0</v>
      </c>
      <c r="F155" s="75">
        <v>0</v>
      </c>
      <c r="G155" s="75">
        <v>0</v>
      </c>
    </row>
    <row r="156" spans="1:7" x14ac:dyDescent="0.25">
      <c r="A156" s="85" t="s">
        <v>376</v>
      </c>
      <c r="B156" s="75">
        <v>0</v>
      </c>
      <c r="C156" s="75">
        <v>0</v>
      </c>
      <c r="D156" s="75">
        <v>0</v>
      </c>
      <c r="E156" s="75">
        <v>0</v>
      </c>
      <c r="F156" s="75">
        <v>0</v>
      </c>
      <c r="G156" s="75">
        <v>0</v>
      </c>
    </row>
    <row r="157" spans="1:7" x14ac:dyDescent="0.25">
      <c r="A157" s="85" t="s">
        <v>377</v>
      </c>
      <c r="B157" s="75">
        <v>0</v>
      </c>
      <c r="C157" s="75">
        <v>0</v>
      </c>
      <c r="D157" s="75">
        <v>0</v>
      </c>
      <c r="E157" s="75">
        <v>0</v>
      </c>
      <c r="F157" s="75">
        <v>0</v>
      </c>
      <c r="G157" s="75">
        <v>0</v>
      </c>
    </row>
    <row r="158" spans="1:7" x14ac:dyDescent="0.25">
      <c r="A158" s="88"/>
      <c r="B158" s="89"/>
      <c r="C158" s="89"/>
      <c r="D158" s="89"/>
      <c r="E158" s="89"/>
      <c r="F158" s="89"/>
      <c r="G158" s="89"/>
    </row>
    <row r="159" spans="1:7" x14ac:dyDescent="0.25">
      <c r="A159" s="29" t="s">
        <v>379</v>
      </c>
      <c r="B159" s="90">
        <f t="shared" ref="B159:G159" si="0">B9+B84</f>
        <v>546000000</v>
      </c>
      <c r="C159" s="90">
        <f t="shared" si="0"/>
        <v>514000000</v>
      </c>
      <c r="D159" s="90">
        <f t="shared" si="0"/>
        <v>1060000000</v>
      </c>
      <c r="E159" s="90">
        <f t="shared" si="0"/>
        <v>163668812.94999999</v>
      </c>
      <c r="F159" s="90">
        <f t="shared" si="0"/>
        <v>158339523.30000001</v>
      </c>
      <c r="G159" s="90">
        <f t="shared" si="0"/>
        <v>896331187.04999995</v>
      </c>
    </row>
    <row r="160" spans="1:7" x14ac:dyDescent="0.25">
      <c r="A160" s="55"/>
      <c r="B160" s="54"/>
      <c r="C160" s="54"/>
      <c r="D160" s="54"/>
      <c r="E160" s="54"/>
      <c r="F160" s="54"/>
      <c r="G160" s="54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83:F83 B158:F159" unlockedFormula="1"/>
    <ignoredError sqref="G83 G158:G159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0"/>
  <sheetViews>
    <sheetView showGridLines="0" topLeftCell="A52" zoomScale="110" zoomScaleNormal="110" workbookViewId="0">
      <selection activeCell="D79" sqref="D79"/>
    </sheetView>
  </sheetViews>
  <sheetFormatPr baseColWidth="10" defaultColWidth="11" defaultRowHeight="15" x14ac:dyDescent="0.25"/>
  <cols>
    <col min="1" max="1" width="68.4257812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7" t="s">
        <v>380</v>
      </c>
      <c r="B1" s="178"/>
      <c r="C1" s="178"/>
      <c r="D1" s="178"/>
      <c r="E1" s="178"/>
      <c r="F1" s="178"/>
      <c r="G1" s="179"/>
    </row>
    <row r="2" spans="1:7" ht="15" customHeight="1" x14ac:dyDescent="0.25">
      <c r="A2" s="110" t="str">
        <f>'Formato 1'!A2</f>
        <v>Municipio de Valle de Santiago, Gto.</v>
      </c>
      <c r="B2" s="111"/>
      <c r="C2" s="111"/>
      <c r="D2" s="111"/>
      <c r="E2" s="111"/>
      <c r="F2" s="111"/>
      <c r="G2" s="112"/>
    </row>
    <row r="3" spans="1:7" ht="15" customHeight="1" x14ac:dyDescent="0.25">
      <c r="A3" s="113" t="s">
        <v>296</v>
      </c>
      <c r="B3" s="114"/>
      <c r="C3" s="114"/>
      <c r="D3" s="114"/>
      <c r="E3" s="114"/>
      <c r="F3" s="114"/>
      <c r="G3" s="115"/>
    </row>
    <row r="4" spans="1:7" ht="15" customHeight="1" x14ac:dyDescent="0.25">
      <c r="A4" s="113" t="s">
        <v>381</v>
      </c>
      <c r="B4" s="114"/>
      <c r="C4" s="114"/>
      <c r="D4" s="114"/>
      <c r="E4" s="114"/>
      <c r="F4" s="114"/>
      <c r="G4" s="115"/>
    </row>
    <row r="5" spans="1:7" ht="15" customHeight="1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ht="15" customHeight="1" x14ac:dyDescent="0.25">
      <c r="A7" s="172" t="s">
        <v>4</v>
      </c>
      <c r="B7" s="174" t="s">
        <v>298</v>
      </c>
      <c r="C7" s="174"/>
      <c r="D7" s="174"/>
      <c r="E7" s="174"/>
      <c r="F7" s="174"/>
      <c r="G7" s="176" t="s">
        <v>299</v>
      </c>
    </row>
    <row r="8" spans="1:7" ht="30" x14ac:dyDescent="0.25">
      <c r="A8" s="173"/>
      <c r="B8" s="25" t="s">
        <v>300</v>
      </c>
      <c r="C8" s="7" t="s">
        <v>230</v>
      </c>
      <c r="D8" s="25" t="s">
        <v>231</v>
      </c>
      <c r="E8" s="25" t="s">
        <v>186</v>
      </c>
      <c r="F8" s="25" t="s">
        <v>203</v>
      </c>
      <c r="G8" s="175"/>
    </row>
    <row r="9" spans="1:7" ht="15.75" customHeight="1" x14ac:dyDescent="0.25">
      <c r="A9" s="26" t="s">
        <v>382</v>
      </c>
      <c r="B9" s="30">
        <f t="shared" ref="B9:G9" si="0">SUM(B10:B58)</f>
        <v>323000000</v>
      </c>
      <c r="C9" s="30">
        <f t="shared" si="0"/>
        <v>135940295.09</v>
      </c>
      <c r="D9" s="30">
        <f t="shared" si="0"/>
        <v>458940295.08999997</v>
      </c>
      <c r="E9" s="30">
        <f t="shared" si="0"/>
        <v>72693449.929999992</v>
      </c>
      <c r="F9" s="30">
        <f t="shared" si="0"/>
        <v>68050894.779999986</v>
      </c>
      <c r="G9" s="30">
        <f t="shared" si="0"/>
        <v>386246845.15999991</v>
      </c>
    </row>
    <row r="10" spans="1:7" x14ac:dyDescent="0.25">
      <c r="A10" s="63" t="s">
        <v>595</v>
      </c>
      <c r="B10" s="75">
        <v>4061001</v>
      </c>
      <c r="C10" s="75">
        <v>0</v>
      </c>
      <c r="D10" s="75">
        <v>4061001</v>
      </c>
      <c r="E10" s="75">
        <v>704037.85</v>
      </c>
      <c r="F10" s="75">
        <v>704037.85</v>
      </c>
      <c r="G10" s="75">
        <v>3356963.15</v>
      </c>
    </row>
    <row r="11" spans="1:7" x14ac:dyDescent="0.25">
      <c r="A11" s="63" t="s">
        <v>596</v>
      </c>
      <c r="B11" s="75">
        <v>1715134</v>
      </c>
      <c r="C11" s="75">
        <v>0</v>
      </c>
      <c r="D11" s="75">
        <v>1715134</v>
      </c>
      <c r="E11" s="75">
        <v>379325.6</v>
      </c>
      <c r="F11" s="75">
        <v>379325.6</v>
      </c>
      <c r="G11" s="75">
        <v>1335808.3999999999</v>
      </c>
    </row>
    <row r="12" spans="1:7" x14ac:dyDescent="0.25">
      <c r="A12" s="63" t="s">
        <v>597</v>
      </c>
      <c r="B12" s="75">
        <v>11232551</v>
      </c>
      <c r="C12" s="75">
        <v>0</v>
      </c>
      <c r="D12" s="75">
        <v>11232551</v>
      </c>
      <c r="E12" s="75">
        <v>2790943.08</v>
      </c>
      <c r="F12" s="75">
        <v>2790893.08</v>
      </c>
      <c r="G12" s="75">
        <v>8441607.9199999999</v>
      </c>
    </row>
    <row r="13" spans="1:7" x14ac:dyDescent="0.25">
      <c r="A13" s="63" t="s">
        <v>598</v>
      </c>
      <c r="B13" s="75">
        <v>2594197</v>
      </c>
      <c r="C13" s="75">
        <v>0</v>
      </c>
      <c r="D13" s="75">
        <v>2594197</v>
      </c>
      <c r="E13" s="75">
        <v>550633</v>
      </c>
      <c r="F13" s="75">
        <v>550633</v>
      </c>
      <c r="G13" s="75">
        <v>2043564</v>
      </c>
    </row>
    <row r="14" spans="1:7" x14ac:dyDescent="0.25">
      <c r="A14" s="63" t="s">
        <v>599</v>
      </c>
      <c r="B14" s="75">
        <v>3990543</v>
      </c>
      <c r="C14" s="75">
        <v>0</v>
      </c>
      <c r="D14" s="75">
        <v>3990543</v>
      </c>
      <c r="E14" s="75">
        <v>741189.97</v>
      </c>
      <c r="F14" s="75">
        <v>741189.97</v>
      </c>
      <c r="G14" s="75">
        <v>3249353.03</v>
      </c>
    </row>
    <row r="15" spans="1:7" x14ac:dyDescent="0.25">
      <c r="A15" s="63" t="s">
        <v>600</v>
      </c>
      <c r="B15" s="75">
        <v>2259986</v>
      </c>
      <c r="C15" s="75">
        <v>0</v>
      </c>
      <c r="D15" s="75">
        <v>2259986</v>
      </c>
      <c r="E15" s="75">
        <v>424314.7</v>
      </c>
      <c r="F15" s="75">
        <v>424314.7</v>
      </c>
      <c r="G15" s="75">
        <v>1835671.3</v>
      </c>
    </row>
    <row r="16" spans="1:7" x14ac:dyDescent="0.25">
      <c r="A16" s="63" t="s">
        <v>601</v>
      </c>
      <c r="B16" s="75">
        <v>665408</v>
      </c>
      <c r="C16" s="75">
        <v>0</v>
      </c>
      <c r="D16" s="75">
        <v>665408</v>
      </c>
      <c r="E16" s="75">
        <v>94433</v>
      </c>
      <c r="F16" s="75">
        <v>94433</v>
      </c>
      <c r="G16" s="75">
        <v>570975</v>
      </c>
    </row>
    <row r="17" spans="1:7" x14ac:dyDescent="0.25">
      <c r="A17" s="63" t="s">
        <v>602</v>
      </c>
      <c r="B17" s="75">
        <v>464386</v>
      </c>
      <c r="C17" s="75">
        <v>0</v>
      </c>
      <c r="D17" s="75">
        <v>464386</v>
      </c>
      <c r="E17" s="75">
        <v>102970.8</v>
      </c>
      <c r="F17" s="75">
        <v>102970.8</v>
      </c>
      <c r="G17" s="75">
        <v>361415.2</v>
      </c>
    </row>
    <row r="18" spans="1:7" x14ac:dyDescent="0.25">
      <c r="A18" s="63" t="s">
        <v>603</v>
      </c>
      <c r="B18" s="75">
        <v>968314</v>
      </c>
      <c r="C18" s="75">
        <v>100000</v>
      </c>
      <c r="D18" s="75">
        <v>1068314</v>
      </c>
      <c r="E18" s="75">
        <v>256280.49</v>
      </c>
      <c r="F18" s="75">
        <v>256280.49</v>
      </c>
      <c r="G18" s="75">
        <v>812033.51</v>
      </c>
    </row>
    <row r="19" spans="1:7" x14ac:dyDescent="0.25">
      <c r="A19" s="63" t="s">
        <v>604</v>
      </c>
      <c r="B19" s="75">
        <v>243611</v>
      </c>
      <c r="C19" s="75">
        <v>42000</v>
      </c>
      <c r="D19" s="75">
        <v>285611</v>
      </c>
      <c r="E19" s="75">
        <v>50999.6</v>
      </c>
      <c r="F19" s="75">
        <v>50999.6</v>
      </c>
      <c r="G19" s="75">
        <v>234611.4</v>
      </c>
    </row>
    <row r="20" spans="1:7" x14ac:dyDescent="0.25">
      <c r="A20" s="63" t="s">
        <v>605</v>
      </c>
      <c r="B20" s="75">
        <v>61345601.710000001</v>
      </c>
      <c r="C20" s="75">
        <v>-36565193.670000002</v>
      </c>
      <c r="D20" s="75">
        <v>24780408.039999999</v>
      </c>
      <c r="E20" s="75">
        <v>2930494.56</v>
      </c>
      <c r="F20" s="75">
        <v>2900996.56</v>
      </c>
      <c r="G20" s="75">
        <v>21849913.48</v>
      </c>
    </row>
    <row r="21" spans="1:7" x14ac:dyDescent="0.25">
      <c r="A21" s="63" t="s">
        <v>606</v>
      </c>
      <c r="B21" s="75">
        <v>1385110</v>
      </c>
      <c r="C21" s="75">
        <v>50000</v>
      </c>
      <c r="D21" s="75">
        <v>1435110</v>
      </c>
      <c r="E21" s="75">
        <v>200984.38</v>
      </c>
      <c r="F21" s="75">
        <v>200984.38</v>
      </c>
      <c r="G21" s="75">
        <v>1234125.6200000001</v>
      </c>
    </row>
    <row r="22" spans="1:7" x14ac:dyDescent="0.25">
      <c r="A22" s="63" t="s">
        <v>607</v>
      </c>
      <c r="B22" s="75">
        <v>2260097</v>
      </c>
      <c r="C22" s="75">
        <v>0</v>
      </c>
      <c r="D22" s="75">
        <v>2260097</v>
      </c>
      <c r="E22" s="75">
        <v>381840.5</v>
      </c>
      <c r="F22" s="75">
        <v>381840.5</v>
      </c>
      <c r="G22" s="75">
        <v>1878256.5</v>
      </c>
    </row>
    <row r="23" spans="1:7" x14ac:dyDescent="0.25">
      <c r="A23" s="63" t="s">
        <v>608</v>
      </c>
      <c r="B23" s="75">
        <v>10941866</v>
      </c>
      <c r="C23" s="75">
        <v>66552400.409999996</v>
      </c>
      <c r="D23" s="75">
        <v>77494266.409999996</v>
      </c>
      <c r="E23" s="75">
        <v>8818679.2400000002</v>
      </c>
      <c r="F23" s="75">
        <v>8818679.2400000002</v>
      </c>
      <c r="G23" s="75">
        <v>68675587.170000002</v>
      </c>
    </row>
    <row r="24" spans="1:7" x14ac:dyDescent="0.25">
      <c r="A24" s="63" t="s">
        <v>609</v>
      </c>
      <c r="B24" s="75">
        <v>1689430</v>
      </c>
      <c r="C24" s="75">
        <v>2750000</v>
      </c>
      <c r="D24" s="75">
        <v>4439430</v>
      </c>
      <c r="E24" s="75">
        <v>3091709.26</v>
      </c>
      <c r="F24" s="75">
        <v>380957.07</v>
      </c>
      <c r="G24" s="75">
        <v>1347720.74</v>
      </c>
    </row>
    <row r="25" spans="1:7" x14ac:dyDescent="0.25">
      <c r="A25" s="63" t="s">
        <v>610</v>
      </c>
      <c r="B25" s="75">
        <v>19004246</v>
      </c>
      <c r="C25" s="75">
        <v>2500000</v>
      </c>
      <c r="D25" s="75">
        <v>21504246</v>
      </c>
      <c r="E25" s="75">
        <v>408302.54</v>
      </c>
      <c r="F25" s="75">
        <v>408302.54</v>
      </c>
      <c r="G25" s="75">
        <v>21095943.460000001</v>
      </c>
    </row>
    <row r="26" spans="1:7" x14ac:dyDescent="0.25">
      <c r="A26" s="63" t="s">
        <v>611</v>
      </c>
      <c r="B26" s="75">
        <v>10087664</v>
      </c>
      <c r="C26" s="75">
        <v>3310000</v>
      </c>
      <c r="D26" s="75">
        <v>13397664</v>
      </c>
      <c r="E26" s="75">
        <v>1880229.27</v>
      </c>
      <c r="F26" s="75">
        <v>1868397.27</v>
      </c>
      <c r="G26" s="75">
        <v>11517434.73</v>
      </c>
    </row>
    <row r="27" spans="1:7" x14ac:dyDescent="0.25">
      <c r="A27" s="63" t="s">
        <v>612</v>
      </c>
      <c r="B27" s="75">
        <v>4669325</v>
      </c>
      <c r="C27" s="75">
        <v>1600000</v>
      </c>
      <c r="D27" s="75">
        <v>6269325</v>
      </c>
      <c r="E27" s="75">
        <v>1584100.4</v>
      </c>
      <c r="F27" s="75">
        <v>1003650.32</v>
      </c>
      <c r="G27" s="75">
        <v>4685224.5999999996</v>
      </c>
    </row>
    <row r="28" spans="1:7" x14ac:dyDescent="0.25">
      <c r="A28" s="63" t="s">
        <v>613</v>
      </c>
      <c r="B28" s="75">
        <v>4325869</v>
      </c>
      <c r="C28" s="75">
        <v>103000</v>
      </c>
      <c r="D28" s="75">
        <v>4428869</v>
      </c>
      <c r="E28" s="75">
        <v>1030732.14</v>
      </c>
      <c r="F28" s="75">
        <v>1030731.52</v>
      </c>
      <c r="G28" s="75">
        <v>3398136.86</v>
      </c>
    </row>
    <row r="29" spans="1:7" x14ac:dyDescent="0.25">
      <c r="A29" s="63" t="s">
        <v>614</v>
      </c>
      <c r="B29" s="75">
        <v>3040176</v>
      </c>
      <c r="C29" s="75">
        <v>14000</v>
      </c>
      <c r="D29" s="75">
        <v>3054176</v>
      </c>
      <c r="E29" s="75">
        <v>611565.43999999994</v>
      </c>
      <c r="F29" s="75">
        <v>605547.23</v>
      </c>
      <c r="G29" s="75">
        <v>2442610.56</v>
      </c>
    </row>
    <row r="30" spans="1:7" x14ac:dyDescent="0.25">
      <c r="A30" s="63" t="s">
        <v>615</v>
      </c>
      <c r="B30" s="75">
        <v>3177134</v>
      </c>
      <c r="C30" s="75">
        <v>59000</v>
      </c>
      <c r="D30" s="75">
        <v>3236134</v>
      </c>
      <c r="E30" s="75">
        <v>556629.82999999996</v>
      </c>
      <c r="F30" s="75">
        <v>556629.82999999996</v>
      </c>
      <c r="G30" s="75">
        <v>2679504.17</v>
      </c>
    </row>
    <row r="31" spans="1:7" x14ac:dyDescent="0.25">
      <c r="A31" s="63" t="s">
        <v>616</v>
      </c>
      <c r="B31" s="75">
        <v>9445412</v>
      </c>
      <c r="C31" s="75">
        <v>4257731.46</v>
      </c>
      <c r="D31" s="75">
        <v>13703143.460000001</v>
      </c>
      <c r="E31" s="75">
        <v>5128691.8600000003</v>
      </c>
      <c r="F31" s="75">
        <v>5128691.8600000003</v>
      </c>
      <c r="G31" s="75">
        <v>8574451.5999999996</v>
      </c>
    </row>
    <row r="32" spans="1:7" x14ac:dyDescent="0.25">
      <c r="A32" s="63" t="s">
        <v>617</v>
      </c>
      <c r="B32" s="75">
        <v>13234421</v>
      </c>
      <c r="C32" s="75">
        <v>16676006.52</v>
      </c>
      <c r="D32" s="75">
        <v>29910427.52</v>
      </c>
      <c r="E32" s="75">
        <v>3154241.38</v>
      </c>
      <c r="F32" s="75">
        <v>3154241.38</v>
      </c>
      <c r="G32" s="75">
        <v>26756186.140000001</v>
      </c>
    </row>
    <row r="33" spans="1:7" x14ac:dyDescent="0.25">
      <c r="A33" s="63" t="s">
        <v>618</v>
      </c>
      <c r="B33" s="75">
        <v>994861</v>
      </c>
      <c r="C33" s="75">
        <v>5500000</v>
      </c>
      <c r="D33" s="75">
        <v>6494861</v>
      </c>
      <c r="E33" s="75">
        <v>284607.83</v>
      </c>
      <c r="F33" s="75">
        <v>284607.83</v>
      </c>
      <c r="G33" s="75">
        <v>6210253.1699999999</v>
      </c>
    </row>
    <row r="34" spans="1:7" x14ac:dyDescent="0.25">
      <c r="A34" s="63" t="s">
        <v>619</v>
      </c>
      <c r="B34" s="75">
        <v>1047711</v>
      </c>
      <c r="C34" s="75">
        <v>0</v>
      </c>
      <c r="D34" s="75">
        <v>1047711</v>
      </c>
      <c r="E34" s="75">
        <v>173362.5</v>
      </c>
      <c r="F34" s="75">
        <v>173362.5</v>
      </c>
      <c r="G34" s="75">
        <v>874348.5</v>
      </c>
    </row>
    <row r="35" spans="1:7" x14ac:dyDescent="0.25">
      <c r="A35" s="63" t="s">
        <v>620</v>
      </c>
      <c r="B35" s="75">
        <v>0</v>
      </c>
      <c r="C35" s="75">
        <v>57096315</v>
      </c>
      <c r="D35" s="75">
        <v>57096315</v>
      </c>
      <c r="E35" s="75">
        <v>0</v>
      </c>
      <c r="F35" s="75">
        <v>0</v>
      </c>
      <c r="G35" s="75">
        <v>57096315</v>
      </c>
    </row>
    <row r="36" spans="1:7" x14ac:dyDescent="0.25">
      <c r="A36" s="63" t="s">
        <v>621</v>
      </c>
      <c r="B36" s="75">
        <v>2402471</v>
      </c>
      <c r="C36" s="75">
        <v>750000</v>
      </c>
      <c r="D36" s="75">
        <v>3152471</v>
      </c>
      <c r="E36" s="75">
        <v>567130</v>
      </c>
      <c r="F36" s="75">
        <v>557050</v>
      </c>
      <c r="G36" s="75">
        <v>2585341</v>
      </c>
    </row>
    <row r="37" spans="1:7" x14ac:dyDescent="0.25">
      <c r="A37" s="63" t="s">
        <v>622</v>
      </c>
      <c r="B37" s="75">
        <v>261557</v>
      </c>
      <c r="C37" s="75">
        <v>0</v>
      </c>
      <c r="D37" s="75">
        <v>261557</v>
      </c>
      <c r="E37" s="75">
        <v>26443</v>
      </c>
      <c r="F37" s="75">
        <v>26443</v>
      </c>
      <c r="G37" s="75">
        <v>235114</v>
      </c>
    </row>
    <row r="38" spans="1:7" x14ac:dyDescent="0.25">
      <c r="A38" s="63" t="s">
        <v>623</v>
      </c>
      <c r="B38" s="75">
        <v>12272920</v>
      </c>
      <c r="C38" s="75">
        <v>426000</v>
      </c>
      <c r="D38" s="75">
        <v>12698920</v>
      </c>
      <c r="E38" s="75">
        <v>2461508.2200000002</v>
      </c>
      <c r="F38" s="75">
        <v>2461508.2200000002</v>
      </c>
      <c r="G38" s="75">
        <v>10237411.779999999</v>
      </c>
    </row>
    <row r="39" spans="1:7" x14ac:dyDescent="0.25">
      <c r="A39" s="63" t="s">
        <v>624</v>
      </c>
      <c r="B39" s="75">
        <v>37830579</v>
      </c>
      <c r="C39" s="75">
        <v>1000000</v>
      </c>
      <c r="D39" s="75">
        <v>38830579</v>
      </c>
      <c r="E39" s="75">
        <v>6315268.3600000003</v>
      </c>
      <c r="F39" s="75">
        <v>5601912.7999999998</v>
      </c>
      <c r="G39" s="75">
        <v>32515310.640000001</v>
      </c>
    </row>
    <row r="40" spans="1:7" x14ac:dyDescent="0.25">
      <c r="A40" s="63" t="s">
        <v>625</v>
      </c>
      <c r="B40" s="75">
        <v>1630299</v>
      </c>
      <c r="C40" s="75">
        <v>0</v>
      </c>
      <c r="D40" s="75">
        <v>1630299</v>
      </c>
      <c r="E40" s="75">
        <v>311351.28000000003</v>
      </c>
      <c r="F40" s="75">
        <v>299054.17</v>
      </c>
      <c r="G40" s="75">
        <v>1318947.72</v>
      </c>
    </row>
    <row r="41" spans="1:7" x14ac:dyDescent="0.25">
      <c r="A41" s="63" t="s">
        <v>626</v>
      </c>
      <c r="B41" s="75">
        <v>3563221</v>
      </c>
      <c r="C41" s="75">
        <v>140000</v>
      </c>
      <c r="D41" s="75">
        <v>3703221</v>
      </c>
      <c r="E41" s="75">
        <v>752047.64</v>
      </c>
      <c r="F41" s="75">
        <v>752047.64</v>
      </c>
      <c r="G41" s="75">
        <v>2951173.36</v>
      </c>
    </row>
    <row r="42" spans="1:7" x14ac:dyDescent="0.25">
      <c r="A42" s="63" t="s">
        <v>627</v>
      </c>
      <c r="B42" s="75">
        <v>518425</v>
      </c>
      <c r="C42" s="75">
        <v>0</v>
      </c>
      <c r="D42" s="75">
        <v>518425</v>
      </c>
      <c r="E42" s="75">
        <v>111666</v>
      </c>
      <c r="F42" s="75">
        <v>111666</v>
      </c>
      <c r="G42" s="75">
        <v>406759</v>
      </c>
    </row>
    <row r="43" spans="1:7" x14ac:dyDescent="0.25">
      <c r="A43" s="63" t="s">
        <v>628</v>
      </c>
      <c r="B43" s="75">
        <v>18596971</v>
      </c>
      <c r="C43" s="75">
        <v>0</v>
      </c>
      <c r="D43" s="75">
        <v>18596971</v>
      </c>
      <c r="E43" s="75">
        <v>4024993.59</v>
      </c>
      <c r="F43" s="75">
        <v>4002953.59</v>
      </c>
      <c r="G43" s="75">
        <v>14571977.41</v>
      </c>
    </row>
    <row r="44" spans="1:7" x14ac:dyDescent="0.25">
      <c r="A44" s="63" t="s">
        <v>629</v>
      </c>
      <c r="B44" s="75">
        <v>4268274</v>
      </c>
      <c r="C44" s="75">
        <v>0</v>
      </c>
      <c r="D44" s="75">
        <v>4268274</v>
      </c>
      <c r="E44" s="75">
        <v>994630.12</v>
      </c>
      <c r="F44" s="75">
        <v>615155.12</v>
      </c>
      <c r="G44" s="75">
        <v>3273643.88</v>
      </c>
    </row>
    <row r="45" spans="1:7" x14ac:dyDescent="0.25">
      <c r="A45" s="63" t="s">
        <v>630</v>
      </c>
      <c r="B45" s="75">
        <v>2870875</v>
      </c>
      <c r="C45" s="75">
        <v>0</v>
      </c>
      <c r="D45" s="75">
        <v>2870875</v>
      </c>
      <c r="E45" s="75">
        <v>578033</v>
      </c>
      <c r="F45" s="75">
        <v>578033</v>
      </c>
      <c r="G45" s="75">
        <v>2292842</v>
      </c>
    </row>
    <row r="46" spans="1:7" x14ac:dyDescent="0.25">
      <c r="A46" s="63" t="s">
        <v>631</v>
      </c>
      <c r="B46" s="75">
        <v>5453266</v>
      </c>
      <c r="C46" s="75">
        <v>1160121.8999999999</v>
      </c>
      <c r="D46" s="75">
        <v>6613387.9000000004</v>
      </c>
      <c r="E46" s="75">
        <v>1179683.94</v>
      </c>
      <c r="F46" s="75">
        <v>1163461.5</v>
      </c>
      <c r="G46" s="75">
        <v>5433703.96</v>
      </c>
    </row>
    <row r="47" spans="1:7" x14ac:dyDescent="0.25">
      <c r="A47" s="63" t="s">
        <v>632</v>
      </c>
      <c r="B47" s="75">
        <v>10588568</v>
      </c>
      <c r="C47" s="75">
        <v>470000</v>
      </c>
      <c r="D47" s="75">
        <v>11058568</v>
      </c>
      <c r="E47" s="75">
        <v>193211.91</v>
      </c>
      <c r="F47" s="75">
        <v>193211.91</v>
      </c>
      <c r="G47" s="75">
        <v>10865356.09</v>
      </c>
    </row>
    <row r="48" spans="1:7" x14ac:dyDescent="0.25">
      <c r="A48" s="63" t="s">
        <v>633</v>
      </c>
      <c r="B48" s="75">
        <v>11127641</v>
      </c>
      <c r="C48" s="75">
        <v>300000</v>
      </c>
      <c r="D48" s="75">
        <v>11427641</v>
      </c>
      <c r="E48" s="75">
        <v>5196605.5</v>
      </c>
      <c r="F48" s="75">
        <v>5127965.5</v>
      </c>
      <c r="G48" s="75">
        <v>6231035.5</v>
      </c>
    </row>
    <row r="49" spans="1:7" x14ac:dyDescent="0.25">
      <c r="A49" s="63" t="s">
        <v>634</v>
      </c>
      <c r="B49" s="75">
        <v>2253752</v>
      </c>
      <c r="C49" s="75">
        <v>1300000</v>
      </c>
      <c r="D49" s="75">
        <v>3553752</v>
      </c>
      <c r="E49" s="75">
        <v>364338.52</v>
      </c>
      <c r="F49" s="75">
        <v>364338.52</v>
      </c>
      <c r="G49" s="75">
        <v>3189413.48</v>
      </c>
    </row>
    <row r="50" spans="1:7" x14ac:dyDescent="0.25">
      <c r="A50" s="63" t="s">
        <v>635</v>
      </c>
      <c r="B50" s="75">
        <v>4149492</v>
      </c>
      <c r="C50" s="75">
        <v>602000</v>
      </c>
      <c r="D50" s="75">
        <v>4751492</v>
      </c>
      <c r="E50" s="75">
        <v>945291.95</v>
      </c>
      <c r="F50" s="75">
        <v>945291.95</v>
      </c>
      <c r="G50" s="75">
        <v>3806200.05</v>
      </c>
    </row>
    <row r="51" spans="1:7" x14ac:dyDescent="0.25">
      <c r="A51" s="63" t="s">
        <v>636</v>
      </c>
      <c r="B51" s="75">
        <v>1668662</v>
      </c>
      <c r="C51" s="75">
        <v>0</v>
      </c>
      <c r="D51" s="75">
        <v>1668662</v>
      </c>
      <c r="E51" s="75">
        <v>278078.40000000002</v>
      </c>
      <c r="F51" s="75">
        <v>278078.40000000002</v>
      </c>
      <c r="G51" s="75">
        <v>1390583.6</v>
      </c>
    </row>
    <row r="52" spans="1:7" x14ac:dyDescent="0.25">
      <c r="A52" s="63" t="s">
        <v>637</v>
      </c>
      <c r="B52" s="75">
        <v>2822712</v>
      </c>
      <c r="C52" s="75">
        <v>0</v>
      </c>
      <c r="D52" s="75">
        <v>2822712</v>
      </c>
      <c r="E52" s="75">
        <v>608417.47</v>
      </c>
      <c r="F52" s="75">
        <v>540417.47</v>
      </c>
      <c r="G52" s="75">
        <v>2214294.5299999998</v>
      </c>
    </row>
    <row r="53" spans="1:7" x14ac:dyDescent="0.25">
      <c r="A53" s="63" t="s">
        <v>638</v>
      </c>
      <c r="B53" s="75">
        <v>1411593</v>
      </c>
      <c r="C53" s="75">
        <v>105000</v>
      </c>
      <c r="D53" s="75">
        <v>1516593</v>
      </c>
      <c r="E53" s="75">
        <v>165235.79999999999</v>
      </c>
      <c r="F53" s="75">
        <v>159314</v>
      </c>
      <c r="G53" s="75">
        <v>1351357.2</v>
      </c>
    </row>
    <row r="54" spans="1:7" x14ac:dyDescent="0.25">
      <c r="A54" s="63" t="s">
        <v>639</v>
      </c>
      <c r="B54" s="75">
        <v>1000414</v>
      </c>
      <c r="C54" s="75">
        <v>0</v>
      </c>
      <c r="D54" s="75">
        <v>1000414</v>
      </c>
      <c r="E54" s="75">
        <v>145567</v>
      </c>
      <c r="F54" s="75">
        <v>145567</v>
      </c>
      <c r="G54" s="75">
        <v>854847</v>
      </c>
    </row>
    <row r="55" spans="1:7" x14ac:dyDescent="0.25">
      <c r="A55" s="63" t="s">
        <v>640</v>
      </c>
      <c r="B55" s="75">
        <v>5456178</v>
      </c>
      <c r="C55" s="75">
        <v>3457413.47</v>
      </c>
      <c r="D55" s="75">
        <v>8913591.4700000007</v>
      </c>
      <c r="E55" s="75">
        <v>4467406.1399999997</v>
      </c>
      <c r="F55" s="75">
        <v>4459484</v>
      </c>
      <c r="G55" s="75">
        <v>4446185.33</v>
      </c>
    </row>
    <row r="56" spans="1:7" x14ac:dyDescent="0.25">
      <c r="A56" s="63" t="s">
        <v>641</v>
      </c>
      <c r="B56" s="75">
        <v>14770431.52</v>
      </c>
      <c r="C56" s="75">
        <v>1700000</v>
      </c>
      <c r="D56" s="75">
        <v>16470431.52</v>
      </c>
      <c r="E56" s="75">
        <v>5392607.8700000001</v>
      </c>
      <c r="F56" s="75">
        <v>5392607.8700000001</v>
      </c>
      <c r="G56" s="75">
        <v>11077823.65</v>
      </c>
    </row>
    <row r="57" spans="1:7" x14ac:dyDescent="0.25">
      <c r="A57" s="63" t="s">
        <v>642</v>
      </c>
      <c r="B57" s="75">
        <v>3192540</v>
      </c>
      <c r="C57" s="75">
        <v>484500</v>
      </c>
      <c r="D57" s="75">
        <v>3677040</v>
      </c>
      <c r="E57" s="75">
        <v>1282635</v>
      </c>
      <c r="F57" s="75">
        <v>1282635</v>
      </c>
      <c r="G57" s="75">
        <v>2394405</v>
      </c>
    </row>
    <row r="58" spans="1:7" x14ac:dyDescent="0.25">
      <c r="A58" s="63" t="s">
        <v>643</v>
      </c>
      <c r="B58" s="75">
        <v>45103.77</v>
      </c>
      <c r="C58" s="75">
        <v>0</v>
      </c>
      <c r="D58" s="75">
        <v>45103.77</v>
      </c>
      <c r="E58" s="75">
        <v>0</v>
      </c>
      <c r="F58" s="75">
        <v>0</v>
      </c>
      <c r="G58" s="75">
        <v>45103.77</v>
      </c>
    </row>
    <row r="59" spans="1:7" x14ac:dyDescent="0.25">
      <c r="A59" s="31" t="s">
        <v>150</v>
      </c>
      <c r="B59" s="49"/>
      <c r="C59" s="49"/>
      <c r="D59" s="49"/>
      <c r="E59" s="49"/>
      <c r="F59" s="49"/>
      <c r="G59" s="49"/>
    </row>
    <row r="60" spans="1:7" x14ac:dyDescent="0.25">
      <c r="A60" s="3" t="s">
        <v>383</v>
      </c>
      <c r="B60" s="4">
        <f>SUM(B61:B77)</f>
        <v>223000000</v>
      </c>
      <c r="C60" s="4">
        <f t="shared" ref="C60:G60" si="1">SUM(C61:C77)</f>
        <v>378059704.91000003</v>
      </c>
      <c r="D60" s="4">
        <f t="shared" si="1"/>
        <v>601059704.90999997</v>
      </c>
      <c r="E60" s="4">
        <f t="shared" si="1"/>
        <v>90975363.019999981</v>
      </c>
      <c r="F60" s="4">
        <f t="shared" si="1"/>
        <v>90288628.519999981</v>
      </c>
      <c r="G60" s="4">
        <f t="shared" si="1"/>
        <v>510084341.88999999</v>
      </c>
    </row>
    <row r="61" spans="1:7" x14ac:dyDescent="0.25">
      <c r="A61" s="63" t="s">
        <v>605</v>
      </c>
      <c r="B61" s="75">
        <v>11881675.4</v>
      </c>
      <c r="C61" s="75">
        <v>-2821805.18</v>
      </c>
      <c r="D61" s="75">
        <v>9059870.2200000007</v>
      </c>
      <c r="E61" s="75">
        <v>1661999.06</v>
      </c>
      <c r="F61" s="75">
        <v>1661999.06</v>
      </c>
      <c r="G61" s="75">
        <v>7397871.1600000001</v>
      </c>
    </row>
    <row r="62" spans="1:7" x14ac:dyDescent="0.25">
      <c r="A62" s="63" t="s">
        <v>608</v>
      </c>
      <c r="B62" s="75">
        <v>80300000</v>
      </c>
      <c r="C62" s="75">
        <v>178689976.77000001</v>
      </c>
      <c r="D62" s="75">
        <v>258989976.77000001</v>
      </c>
      <c r="E62" s="75">
        <v>60342287.229999997</v>
      </c>
      <c r="F62" s="75">
        <v>60220179.729999997</v>
      </c>
      <c r="G62" s="75">
        <v>198647689.53999999</v>
      </c>
    </row>
    <row r="63" spans="1:7" x14ac:dyDescent="0.25">
      <c r="A63" s="63" t="s">
        <v>610</v>
      </c>
      <c r="B63" s="75">
        <v>26355872.600000001</v>
      </c>
      <c r="C63" s="75">
        <v>1000000</v>
      </c>
      <c r="D63" s="75">
        <v>27355872.600000001</v>
      </c>
      <c r="E63" s="75">
        <v>9000000</v>
      </c>
      <c r="F63" s="75">
        <v>9000000</v>
      </c>
      <c r="G63" s="75">
        <v>18355872.600000001</v>
      </c>
    </row>
    <row r="64" spans="1:7" x14ac:dyDescent="0.25">
      <c r="A64" s="63" t="s">
        <v>611</v>
      </c>
      <c r="B64" s="75">
        <v>0</v>
      </c>
      <c r="C64" s="75">
        <v>500000</v>
      </c>
      <c r="D64" s="75">
        <v>500000</v>
      </c>
      <c r="E64" s="75">
        <v>0</v>
      </c>
      <c r="F64" s="75">
        <v>0</v>
      </c>
      <c r="G64" s="75">
        <v>500000</v>
      </c>
    </row>
    <row r="65" spans="1:7" x14ac:dyDescent="0.25">
      <c r="A65" s="63" t="s">
        <v>616</v>
      </c>
      <c r="B65" s="75">
        <v>8700000</v>
      </c>
      <c r="C65" s="75">
        <v>3586857.67</v>
      </c>
      <c r="D65" s="75">
        <v>12286857.67</v>
      </c>
      <c r="E65" s="75">
        <v>0</v>
      </c>
      <c r="F65" s="75">
        <v>0</v>
      </c>
      <c r="G65" s="75">
        <v>12286857.67</v>
      </c>
    </row>
    <row r="66" spans="1:7" x14ac:dyDescent="0.25">
      <c r="A66" s="63" t="s">
        <v>617</v>
      </c>
      <c r="B66" s="75">
        <v>0</v>
      </c>
      <c r="C66" s="75">
        <v>11776912.27</v>
      </c>
      <c r="D66" s="75">
        <v>11776912.27</v>
      </c>
      <c r="E66" s="75">
        <v>1024261.96</v>
      </c>
      <c r="F66" s="75">
        <v>1024261.96</v>
      </c>
      <c r="G66" s="75">
        <v>10752650.310000001</v>
      </c>
    </row>
    <row r="67" spans="1:7" x14ac:dyDescent="0.25">
      <c r="A67" s="63" t="s">
        <v>644</v>
      </c>
      <c r="B67" s="75">
        <v>55398787</v>
      </c>
      <c r="C67" s="75">
        <v>174072890.19999999</v>
      </c>
      <c r="D67" s="75">
        <v>229471677.19999999</v>
      </c>
      <c r="E67" s="75">
        <v>9001457.9600000009</v>
      </c>
      <c r="F67" s="75">
        <v>9001457.9600000009</v>
      </c>
      <c r="G67" s="75">
        <v>220470219.24000001</v>
      </c>
    </row>
    <row r="68" spans="1:7" x14ac:dyDescent="0.25">
      <c r="A68" s="63" t="s">
        <v>620</v>
      </c>
      <c r="B68" s="75">
        <v>9832820</v>
      </c>
      <c r="C68" s="75">
        <v>50000</v>
      </c>
      <c r="D68" s="75">
        <v>9882820</v>
      </c>
      <c r="E68" s="75">
        <v>1924519.43</v>
      </c>
      <c r="F68" s="75">
        <v>1841869.43</v>
      </c>
      <c r="G68" s="75">
        <v>7958300.5700000003</v>
      </c>
    </row>
    <row r="69" spans="1:7" x14ac:dyDescent="0.25">
      <c r="A69" s="63" t="s">
        <v>645</v>
      </c>
      <c r="B69" s="75">
        <v>3435239</v>
      </c>
      <c r="C69" s="75">
        <v>125000</v>
      </c>
      <c r="D69" s="75">
        <v>3560239</v>
      </c>
      <c r="E69" s="75">
        <v>582117.48</v>
      </c>
      <c r="F69" s="75">
        <v>582117.48</v>
      </c>
      <c r="G69" s="75">
        <v>2978121.52</v>
      </c>
    </row>
    <row r="70" spans="1:7" x14ac:dyDescent="0.25">
      <c r="A70" s="63" t="s">
        <v>646</v>
      </c>
      <c r="B70" s="75">
        <v>1415438</v>
      </c>
      <c r="C70" s="75">
        <v>0</v>
      </c>
      <c r="D70" s="75">
        <v>1415438</v>
      </c>
      <c r="E70" s="75">
        <v>285880.08</v>
      </c>
      <c r="F70" s="75">
        <v>285880.08</v>
      </c>
      <c r="G70" s="75">
        <v>1129557.92</v>
      </c>
    </row>
    <row r="71" spans="1:7" x14ac:dyDescent="0.25">
      <c r="A71" s="63" t="s">
        <v>647</v>
      </c>
      <c r="B71" s="75">
        <v>480168</v>
      </c>
      <c r="C71" s="75">
        <v>20000</v>
      </c>
      <c r="D71" s="75">
        <v>500168</v>
      </c>
      <c r="E71" s="75">
        <v>95459</v>
      </c>
      <c r="F71" s="75">
        <v>95459</v>
      </c>
      <c r="G71" s="75">
        <v>404709</v>
      </c>
    </row>
    <row r="72" spans="1:7" x14ac:dyDescent="0.25">
      <c r="A72" s="63" t="s">
        <v>621</v>
      </c>
      <c r="B72" s="75">
        <v>0</v>
      </c>
      <c r="C72" s="75">
        <v>275000</v>
      </c>
      <c r="D72" s="75">
        <v>275000</v>
      </c>
      <c r="E72" s="75">
        <v>0</v>
      </c>
      <c r="F72" s="75">
        <v>0</v>
      </c>
      <c r="G72" s="75">
        <v>275000</v>
      </c>
    </row>
    <row r="73" spans="1:7" x14ac:dyDescent="0.25">
      <c r="A73" s="63" t="s">
        <v>623</v>
      </c>
      <c r="B73" s="75">
        <v>15800000</v>
      </c>
      <c r="C73" s="75">
        <v>1000000</v>
      </c>
      <c r="D73" s="75">
        <v>16800000</v>
      </c>
      <c r="E73" s="75">
        <v>3606559.11</v>
      </c>
      <c r="F73" s="75">
        <v>3606559.11</v>
      </c>
      <c r="G73" s="75">
        <v>13193440.890000001</v>
      </c>
    </row>
    <row r="74" spans="1:7" x14ac:dyDescent="0.25">
      <c r="A74" s="63" t="s">
        <v>624</v>
      </c>
      <c r="B74" s="75">
        <v>9400000</v>
      </c>
      <c r="C74" s="75">
        <v>1600000</v>
      </c>
      <c r="D74" s="75">
        <v>11000000</v>
      </c>
      <c r="E74" s="75">
        <v>3187821.71</v>
      </c>
      <c r="F74" s="75">
        <v>2705844.71</v>
      </c>
      <c r="G74" s="75">
        <v>7812178.29</v>
      </c>
    </row>
    <row r="75" spans="1:7" x14ac:dyDescent="0.25">
      <c r="A75" s="63" t="s">
        <v>632</v>
      </c>
      <c r="B75" s="75">
        <v>0</v>
      </c>
      <c r="C75" s="75">
        <v>1443000</v>
      </c>
      <c r="D75" s="75">
        <v>1443000</v>
      </c>
      <c r="E75" s="75">
        <v>263000</v>
      </c>
      <c r="F75" s="75">
        <v>263000</v>
      </c>
      <c r="G75" s="75">
        <v>1180000</v>
      </c>
    </row>
    <row r="76" spans="1:7" x14ac:dyDescent="0.25">
      <c r="A76" s="63" t="s">
        <v>634</v>
      </c>
      <c r="B76" s="75">
        <v>0</v>
      </c>
      <c r="C76" s="75">
        <v>6641873.1799999997</v>
      </c>
      <c r="D76" s="75">
        <v>6641873.1799999997</v>
      </c>
      <c r="E76" s="75">
        <v>0</v>
      </c>
      <c r="F76" s="75">
        <v>0</v>
      </c>
      <c r="G76" s="75">
        <v>6641873.1799999997</v>
      </c>
    </row>
    <row r="77" spans="1:7" x14ac:dyDescent="0.25">
      <c r="A77" s="63" t="s">
        <v>638</v>
      </c>
      <c r="B77" s="75">
        <v>0</v>
      </c>
      <c r="C77" s="75">
        <v>100000</v>
      </c>
      <c r="D77" s="75">
        <v>100000</v>
      </c>
      <c r="E77" s="75">
        <v>0</v>
      </c>
      <c r="F77" s="75">
        <v>0</v>
      </c>
      <c r="G77" s="75">
        <v>100000</v>
      </c>
    </row>
    <row r="78" spans="1:7" x14ac:dyDescent="0.25">
      <c r="A78" s="31" t="s">
        <v>150</v>
      </c>
      <c r="B78" s="49"/>
      <c r="C78" s="49"/>
      <c r="D78" s="49"/>
      <c r="E78" s="49"/>
      <c r="F78" s="49"/>
      <c r="G78" s="49"/>
    </row>
    <row r="79" spans="1:7" x14ac:dyDescent="0.25">
      <c r="A79" s="3" t="s">
        <v>379</v>
      </c>
      <c r="B79" s="4">
        <f t="shared" ref="B79:G79" si="2">SUM(B60,B9)</f>
        <v>546000000</v>
      </c>
      <c r="C79" s="4">
        <f t="shared" si="2"/>
        <v>514000000</v>
      </c>
      <c r="D79" s="4">
        <f t="shared" si="2"/>
        <v>1060000000</v>
      </c>
      <c r="E79" s="4">
        <f t="shared" si="2"/>
        <v>163668812.94999999</v>
      </c>
      <c r="F79" s="4">
        <f t="shared" si="2"/>
        <v>158339523.29999995</v>
      </c>
      <c r="G79" s="4">
        <f t="shared" si="2"/>
        <v>896331187.04999995</v>
      </c>
    </row>
    <row r="80" spans="1:7" x14ac:dyDescent="0.25">
      <c r="A80" s="55"/>
      <c r="B80" s="55"/>
      <c r="C80" s="55"/>
      <c r="D80" s="55"/>
      <c r="E80" s="55"/>
      <c r="F80" s="55"/>
      <c r="G80" s="5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59:G60 B9:G9 B78:G7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78:G79 B9:G9 B59:G6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67" zoomScale="120" zoomScaleNormal="120" workbookViewId="0">
      <selection activeCell="F69" sqref="F69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83" t="s">
        <v>384</v>
      </c>
      <c r="B1" s="184"/>
      <c r="C1" s="184"/>
      <c r="D1" s="184"/>
      <c r="E1" s="184"/>
      <c r="F1" s="184"/>
      <c r="G1" s="184"/>
    </row>
    <row r="2" spans="1:7" x14ac:dyDescent="0.25">
      <c r="A2" s="110" t="str">
        <f>'Formato 1'!A2</f>
        <v>Municipio de Valle de Santiago, Gto.</v>
      </c>
      <c r="B2" s="111"/>
      <c r="C2" s="111"/>
      <c r="D2" s="111"/>
      <c r="E2" s="111"/>
      <c r="F2" s="111"/>
      <c r="G2" s="112"/>
    </row>
    <row r="3" spans="1:7" x14ac:dyDescent="0.25">
      <c r="A3" s="113" t="s">
        <v>385</v>
      </c>
      <c r="B3" s="114"/>
      <c r="C3" s="114"/>
      <c r="D3" s="114"/>
      <c r="E3" s="114"/>
      <c r="F3" s="114"/>
      <c r="G3" s="115"/>
    </row>
    <row r="4" spans="1:7" x14ac:dyDescent="0.25">
      <c r="A4" s="113" t="s">
        <v>386</v>
      </c>
      <c r="B4" s="114"/>
      <c r="C4" s="114"/>
      <c r="D4" s="114"/>
      <c r="E4" s="114"/>
      <c r="F4" s="114"/>
      <c r="G4" s="115"/>
    </row>
    <row r="5" spans="1:7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ht="15.75" customHeight="1" x14ac:dyDescent="0.25">
      <c r="A7" s="172" t="s">
        <v>4</v>
      </c>
      <c r="B7" s="180" t="s">
        <v>298</v>
      </c>
      <c r="C7" s="181"/>
      <c r="D7" s="181"/>
      <c r="E7" s="181"/>
      <c r="F7" s="182"/>
      <c r="G7" s="176" t="s">
        <v>387</v>
      </c>
    </row>
    <row r="8" spans="1:7" ht="30" x14ac:dyDescent="0.25">
      <c r="A8" s="173"/>
      <c r="B8" s="25" t="s">
        <v>300</v>
      </c>
      <c r="C8" s="7" t="s">
        <v>388</v>
      </c>
      <c r="D8" s="25" t="s">
        <v>302</v>
      </c>
      <c r="E8" s="25" t="s">
        <v>186</v>
      </c>
      <c r="F8" s="32" t="s">
        <v>203</v>
      </c>
      <c r="G8" s="175"/>
    </row>
    <row r="9" spans="1:7" ht="16.5" customHeight="1" x14ac:dyDescent="0.25">
      <c r="A9" s="26" t="s">
        <v>389</v>
      </c>
      <c r="B9" s="30">
        <f>SUM(B10,B19,B27,B37)</f>
        <v>323000000.00000006</v>
      </c>
      <c r="C9" s="30">
        <f t="shared" ref="C9:G9" si="0">SUM(C10,C19,C27,C37)</f>
        <v>135940295.08999997</v>
      </c>
      <c r="D9" s="30">
        <f t="shared" si="0"/>
        <v>458940295.09000003</v>
      </c>
      <c r="E9" s="30">
        <f t="shared" si="0"/>
        <v>72693449.930000007</v>
      </c>
      <c r="F9" s="30">
        <f t="shared" si="0"/>
        <v>68050894.780000001</v>
      </c>
      <c r="G9" s="30">
        <f t="shared" si="0"/>
        <v>386246845.16000003</v>
      </c>
    </row>
    <row r="10" spans="1:7" ht="15" customHeight="1" x14ac:dyDescent="0.25">
      <c r="A10" s="58" t="s">
        <v>390</v>
      </c>
      <c r="B10" s="47">
        <v>155947574.71000001</v>
      </c>
      <c r="C10" s="47">
        <v>22289121.329999998</v>
      </c>
      <c r="D10" s="47">
        <v>178236696.03999999</v>
      </c>
      <c r="E10" s="47">
        <v>20848804.5</v>
      </c>
      <c r="F10" s="47">
        <v>19692088.829999998</v>
      </c>
      <c r="G10" s="47">
        <v>157387891.53999999</v>
      </c>
    </row>
    <row r="11" spans="1:7" x14ac:dyDescent="0.25">
      <c r="A11" s="77" t="s">
        <v>391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</row>
    <row r="12" spans="1:7" x14ac:dyDescent="0.25">
      <c r="A12" s="77" t="s">
        <v>392</v>
      </c>
      <c r="B12" s="47">
        <v>2138890</v>
      </c>
      <c r="C12" s="47">
        <v>142000</v>
      </c>
      <c r="D12" s="47">
        <v>2280890</v>
      </c>
      <c r="E12" s="47">
        <v>428156.09</v>
      </c>
      <c r="F12" s="47">
        <v>428156.09</v>
      </c>
      <c r="G12" s="47">
        <v>1852733.91</v>
      </c>
    </row>
    <row r="13" spans="1:7" x14ac:dyDescent="0.25">
      <c r="A13" s="77" t="s">
        <v>393</v>
      </c>
      <c r="B13" s="47">
        <v>83291274</v>
      </c>
      <c r="C13" s="47">
        <v>1566000</v>
      </c>
      <c r="D13" s="47">
        <v>84857274</v>
      </c>
      <c r="E13" s="47">
        <v>15794870.23</v>
      </c>
      <c r="F13" s="47">
        <v>15069167.560000001</v>
      </c>
      <c r="G13" s="47">
        <v>69062403.769999996</v>
      </c>
    </row>
    <row r="14" spans="1:7" x14ac:dyDescent="0.25">
      <c r="A14" s="77" t="s">
        <v>394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</row>
    <row r="15" spans="1:7" x14ac:dyDescent="0.25">
      <c r="A15" s="77" t="s">
        <v>395</v>
      </c>
      <c r="B15" s="47">
        <v>62730711.710000001</v>
      </c>
      <c r="C15" s="47">
        <v>-36515193.670000002</v>
      </c>
      <c r="D15" s="47">
        <v>26215518.039999999</v>
      </c>
      <c r="E15" s="47">
        <v>3131478.94</v>
      </c>
      <c r="F15" s="47">
        <v>3101980.94</v>
      </c>
      <c r="G15" s="47">
        <v>23084039.100000001</v>
      </c>
    </row>
    <row r="16" spans="1:7" x14ac:dyDescent="0.25">
      <c r="A16" s="77" t="s">
        <v>396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 x14ac:dyDescent="0.25">
      <c r="A17" s="77" t="s">
        <v>397</v>
      </c>
      <c r="B17" s="47">
        <v>0</v>
      </c>
      <c r="C17" s="47">
        <v>57096315</v>
      </c>
      <c r="D17" s="47">
        <v>57096315</v>
      </c>
      <c r="E17" s="47">
        <v>0</v>
      </c>
      <c r="F17" s="47">
        <v>0</v>
      </c>
      <c r="G17" s="47">
        <v>57096315</v>
      </c>
    </row>
    <row r="18" spans="1:7" x14ac:dyDescent="0.25">
      <c r="A18" s="77" t="s">
        <v>398</v>
      </c>
      <c r="B18" s="47">
        <v>7786699</v>
      </c>
      <c r="C18" s="47">
        <v>0</v>
      </c>
      <c r="D18" s="47">
        <v>7786699</v>
      </c>
      <c r="E18" s="47">
        <v>1494299.24</v>
      </c>
      <c r="F18" s="47">
        <v>1092784.24</v>
      </c>
      <c r="G18" s="47">
        <v>6292399.7599999998</v>
      </c>
    </row>
    <row r="19" spans="1:7" x14ac:dyDescent="0.25">
      <c r="A19" s="58" t="s">
        <v>399</v>
      </c>
      <c r="B19" s="47">
        <v>115777552</v>
      </c>
      <c r="C19" s="47">
        <v>90623730.959999993</v>
      </c>
      <c r="D19" s="47">
        <v>206401282.96000001</v>
      </c>
      <c r="E19" s="47">
        <v>39901075.359999999</v>
      </c>
      <c r="F19" s="47">
        <v>36431458.32</v>
      </c>
      <c r="G19" s="47">
        <v>166500207.59999999</v>
      </c>
    </row>
    <row r="20" spans="1:7" x14ac:dyDescent="0.25">
      <c r="A20" s="77" t="s">
        <v>400</v>
      </c>
      <c r="B20" s="47">
        <v>12490135</v>
      </c>
      <c r="C20" s="47">
        <v>7719019.5999999996</v>
      </c>
      <c r="D20" s="47">
        <v>20209154.600000001</v>
      </c>
      <c r="E20" s="47">
        <v>2447359.27</v>
      </c>
      <c r="F20" s="47">
        <v>2425447.27</v>
      </c>
      <c r="G20" s="47">
        <v>17761795.329999998</v>
      </c>
    </row>
    <row r="21" spans="1:7" x14ac:dyDescent="0.25">
      <c r="A21" s="77" t="s">
        <v>401</v>
      </c>
      <c r="B21" s="47">
        <v>56293458</v>
      </c>
      <c r="C21" s="47">
        <v>62336696.640000001</v>
      </c>
      <c r="D21" s="47">
        <v>118630154.64</v>
      </c>
      <c r="E21" s="47">
        <v>19539050.760000002</v>
      </c>
      <c r="F21" s="47">
        <v>16241829.66</v>
      </c>
      <c r="G21" s="47">
        <v>99091103.879999995</v>
      </c>
    </row>
    <row r="22" spans="1:7" x14ac:dyDescent="0.25">
      <c r="A22" s="77" t="s">
        <v>402</v>
      </c>
      <c r="B22" s="47">
        <v>994861</v>
      </c>
      <c r="C22" s="47">
        <v>8500000</v>
      </c>
      <c r="D22" s="47">
        <v>9494861</v>
      </c>
      <c r="E22" s="47">
        <v>284607.83</v>
      </c>
      <c r="F22" s="47">
        <v>284607.83</v>
      </c>
      <c r="G22" s="47">
        <v>9210253.1699999999</v>
      </c>
    </row>
    <row r="23" spans="1:7" x14ac:dyDescent="0.25">
      <c r="A23" s="77" t="s">
        <v>403</v>
      </c>
      <c r="B23" s="47">
        <v>9947885</v>
      </c>
      <c r="C23" s="47">
        <v>4417586.1900000004</v>
      </c>
      <c r="D23" s="47">
        <v>14365471.189999999</v>
      </c>
      <c r="E23" s="47">
        <v>2588510.71</v>
      </c>
      <c r="F23" s="47">
        <v>2582588.91</v>
      </c>
      <c r="G23" s="47">
        <v>11776960.48</v>
      </c>
    </row>
    <row r="24" spans="1:7" x14ac:dyDescent="0.25">
      <c r="A24" s="77" t="s">
        <v>404</v>
      </c>
      <c r="B24" s="47">
        <v>12175352</v>
      </c>
      <c r="C24" s="47">
        <v>300000</v>
      </c>
      <c r="D24" s="47">
        <v>12475352</v>
      </c>
      <c r="E24" s="47">
        <v>5369968</v>
      </c>
      <c r="F24" s="47">
        <v>5301328</v>
      </c>
      <c r="G24" s="47">
        <v>7105384</v>
      </c>
    </row>
    <row r="25" spans="1:7" x14ac:dyDescent="0.25">
      <c r="A25" s="77" t="s">
        <v>405</v>
      </c>
      <c r="B25" s="47">
        <v>23875861</v>
      </c>
      <c r="C25" s="47">
        <v>7350428.5300000003</v>
      </c>
      <c r="D25" s="47">
        <v>31226289.530000001</v>
      </c>
      <c r="E25" s="47">
        <v>9671578.7899999991</v>
      </c>
      <c r="F25" s="47">
        <v>9595656.6500000004</v>
      </c>
      <c r="G25" s="47">
        <v>21554710.739999998</v>
      </c>
    </row>
    <row r="26" spans="1:7" x14ac:dyDescent="0.25">
      <c r="A26" s="77" t="s">
        <v>406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7" x14ac:dyDescent="0.25">
      <c r="A27" s="58" t="s">
        <v>407</v>
      </c>
      <c r="B27" s="47">
        <v>33266798</v>
      </c>
      <c r="C27" s="47">
        <v>20842942.800000001</v>
      </c>
      <c r="D27" s="47">
        <v>54109740.799999997</v>
      </c>
      <c r="E27" s="47">
        <v>5268327.2</v>
      </c>
      <c r="F27" s="47">
        <v>5252104.76</v>
      </c>
      <c r="G27" s="47">
        <v>48841413.600000001</v>
      </c>
    </row>
    <row r="28" spans="1:7" x14ac:dyDescent="0.25">
      <c r="A28" s="80" t="s">
        <v>408</v>
      </c>
      <c r="B28" s="47">
        <v>9443809</v>
      </c>
      <c r="C28" s="47">
        <v>1160121.8999999999</v>
      </c>
      <c r="D28" s="47">
        <v>10603930.9</v>
      </c>
      <c r="E28" s="47">
        <v>1920873.91</v>
      </c>
      <c r="F28" s="47">
        <v>1904651.47</v>
      </c>
      <c r="G28" s="47">
        <v>8683056.9900000002</v>
      </c>
    </row>
    <row r="29" spans="1:7" x14ac:dyDescent="0.25">
      <c r="A29" s="77" t="s">
        <v>409</v>
      </c>
      <c r="B29" s="47">
        <v>13234421</v>
      </c>
      <c r="C29" s="47">
        <v>16676006.52</v>
      </c>
      <c r="D29" s="47">
        <v>29910427.52</v>
      </c>
      <c r="E29" s="47">
        <v>3154241.38</v>
      </c>
      <c r="F29" s="47">
        <v>3154241.38</v>
      </c>
      <c r="G29" s="47">
        <v>26756186.140000001</v>
      </c>
    </row>
    <row r="30" spans="1:7" x14ac:dyDescent="0.25">
      <c r="A30" s="77" t="s">
        <v>410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7" x14ac:dyDescent="0.25">
      <c r="A31" s="77" t="s">
        <v>411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</row>
    <row r="32" spans="1:7" x14ac:dyDescent="0.25">
      <c r="A32" s="77" t="s">
        <v>412</v>
      </c>
      <c r="B32" s="47">
        <v>0</v>
      </c>
      <c r="C32" s="47">
        <v>2536814.38</v>
      </c>
      <c r="D32" s="47">
        <v>2536814.38</v>
      </c>
      <c r="E32" s="47">
        <v>0</v>
      </c>
      <c r="F32" s="47">
        <v>0</v>
      </c>
      <c r="G32" s="47">
        <v>2536814.38</v>
      </c>
    </row>
    <row r="33" spans="1:7" ht="14.45" customHeight="1" x14ac:dyDescent="0.25">
      <c r="A33" s="77" t="s">
        <v>413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4" spans="1:7" ht="14.45" customHeight="1" x14ac:dyDescent="0.25">
      <c r="A34" s="77" t="s">
        <v>414</v>
      </c>
      <c r="B34" s="47">
        <v>10588568</v>
      </c>
      <c r="C34" s="47">
        <v>470000</v>
      </c>
      <c r="D34" s="47">
        <v>11058568</v>
      </c>
      <c r="E34" s="47">
        <v>193211.91</v>
      </c>
      <c r="F34" s="47">
        <v>193211.91</v>
      </c>
      <c r="G34" s="47">
        <v>10865356.09</v>
      </c>
    </row>
    <row r="35" spans="1:7" ht="14.45" customHeight="1" x14ac:dyDescent="0.25">
      <c r="A35" s="77" t="s">
        <v>415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</row>
    <row r="36" spans="1:7" ht="14.45" customHeight="1" x14ac:dyDescent="0.25">
      <c r="A36" s="77" t="s">
        <v>416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14.45" customHeight="1" x14ac:dyDescent="0.25">
      <c r="A37" s="59" t="s">
        <v>417</v>
      </c>
      <c r="B37" s="47">
        <v>18008075.289999999</v>
      </c>
      <c r="C37" s="47">
        <v>2184500</v>
      </c>
      <c r="D37" s="47">
        <v>20192575.289999999</v>
      </c>
      <c r="E37" s="47">
        <v>6675242.8700000001</v>
      </c>
      <c r="F37" s="47">
        <v>6675242.8700000001</v>
      </c>
      <c r="G37" s="47">
        <v>13517332.42</v>
      </c>
    </row>
    <row r="38" spans="1:7" x14ac:dyDescent="0.25">
      <c r="A38" s="80" t="s">
        <v>418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30" x14ac:dyDescent="0.25">
      <c r="A39" s="80" t="s">
        <v>419</v>
      </c>
      <c r="B39" s="47">
        <v>18008075.289999999</v>
      </c>
      <c r="C39" s="47">
        <v>2184500</v>
      </c>
      <c r="D39" s="47">
        <v>20192575.289999999</v>
      </c>
      <c r="E39" s="47">
        <v>6675242.8700000001</v>
      </c>
      <c r="F39" s="47">
        <v>6675242.8700000001</v>
      </c>
      <c r="G39" s="47">
        <v>13517332.42</v>
      </c>
    </row>
    <row r="40" spans="1:7" x14ac:dyDescent="0.25">
      <c r="A40" s="80" t="s">
        <v>420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</row>
    <row r="41" spans="1:7" x14ac:dyDescent="0.25">
      <c r="A41" s="80" t="s">
        <v>421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</row>
    <row r="42" spans="1:7" x14ac:dyDescent="0.25">
      <c r="A42" s="80"/>
      <c r="B42" s="53"/>
      <c r="C42" s="53"/>
      <c r="D42" s="53"/>
      <c r="E42" s="53"/>
      <c r="F42" s="53"/>
      <c r="G42" s="53"/>
    </row>
    <row r="43" spans="1:7" x14ac:dyDescent="0.25">
      <c r="A43" s="3" t="s">
        <v>422</v>
      </c>
      <c r="B43" s="4">
        <f>SUM(B44,B53,B61,B71)</f>
        <v>223000000</v>
      </c>
      <c r="C43" s="4">
        <f t="shared" ref="C43:G43" si="1">SUM(C44,C53,C61,C71)</f>
        <v>378059704.90999997</v>
      </c>
      <c r="D43" s="4">
        <f t="shared" si="1"/>
        <v>601059704.91000009</v>
      </c>
      <c r="E43" s="4">
        <f t="shared" si="1"/>
        <v>90975363.020000011</v>
      </c>
      <c r="F43" s="4">
        <f t="shared" si="1"/>
        <v>90288628.520000011</v>
      </c>
      <c r="G43" s="4">
        <f t="shared" si="1"/>
        <v>510084341.89000005</v>
      </c>
    </row>
    <row r="44" spans="1:7" x14ac:dyDescent="0.25">
      <c r="A44" s="58" t="s">
        <v>390</v>
      </c>
      <c r="B44" s="47">
        <v>105236984.56</v>
      </c>
      <c r="C44" s="47">
        <v>174046085.02000001</v>
      </c>
      <c r="D44" s="47">
        <v>279283069.57999998</v>
      </c>
      <c r="E44" s="47">
        <v>19947318.850000001</v>
      </c>
      <c r="F44" s="47">
        <v>19382691.850000001</v>
      </c>
      <c r="G44" s="47">
        <v>259335750.72999999</v>
      </c>
    </row>
    <row r="45" spans="1:7" x14ac:dyDescent="0.25">
      <c r="A45" s="80" t="s">
        <v>391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</row>
    <row r="46" spans="1:7" x14ac:dyDescent="0.25">
      <c r="A46" s="80" t="s">
        <v>392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</row>
    <row r="47" spans="1:7" x14ac:dyDescent="0.25">
      <c r="A47" s="80" t="s">
        <v>393</v>
      </c>
      <c r="B47" s="47">
        <v>25200000</v>
      </c>
      <c r="C47" s="47">
        <v>2600000</v>
      </c>
      <c r="D47" s="47">
        <v>27800000</v>
      </c>
      <c r="E47" s="47">
        <v>6794380.8200000003</v>
      </c>
      <c r="F47" s="47">
        <v>6312403.8200000003</v>
      </c>
      <c r="G47" s="47">
        <v>21005619.18</v>
      </c>
    </row>
    <row r="48" spans="1:7" x14ac:dyDescent="0.25">
      <c r="A48" s="80" t="s">
        <v>394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</row>
    <row r="49" spans="1:7" x14ac:dyDescent="0.25">
      <c r="A49" s="80" t="s">
        <v>395</v>
      </c>
      <c r="B49" s="47">
        <v>9474532.5600000005</v>
      </c>
      <c r="C49" s="47">
        <v>-2821805.18</v>
      </c>
      <c r="D49" s="47">
        <v>6652727.3799999999</v>
      </c>
      <c r="E49" s="47">
        <v>1263504.08</v>
      </c>
      <c r="F49" s="47">
        <v>1263504.08</v>
      </c>
      <c r="G49" s="47">
        <v>5389223.2999999998</v>
      </c>
    </row>
    <row r="50" spans="1:7" x14ac:dyDescent="0.25">
      <c r="A50" s="80" t="s">
        <v>396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</row>
    <row r="51" spans="1:7" x14ac:dyDescent="0.25">
      <c r="A51" s="80" t="s">
        <v>397</v>
      </c>
      <c r="B51" s="47">
        <v>70562452</v>
      </c>
      <c r="C51" s="47">
        <v>174267890.19999999</v>
      </c>
      <c r="D51" s="47">
        <v>244830342.19999999</v>
      </c>
      <c r="E51" s="47">
        <v>11889433.949999999</v>
      </c>
      <c r="F51" s="47">
        <v>11806783.949999999</v>
      </c>
      <c r="G51" s="47">
        <v>232940908.25</v>
      </c>
    </row>
    <row r="52" spans="1:7" x14ac:dyDescent="0.25">
      <c r="A52" s="80" t="s">
        <v>398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</row>
    <row r="53" spans="1:7" x14ac:dyDescent="0.25">
      <c r="A53" s="58" t="s">
        <v>399</v>
      </c>
      <c r="B53" s="47">
        <v>115355872.59999999</v>
      </c>
      <c r="C53" s="47">
        <v>163596093.75999999</v>
      </c>
      <c r="D53" s="47">
        <v>278951966.36000001</v>
      </c>
      <c r="E53" s="47">
        <v>62711249.109999999</v>
      </c>
      <c r="F53" s="47">
        <v>62666324.170000002</v>
      </c>
      <c r="G53" s="47">
        <v>216240717.25</v>
      </c>
    </row>
    <row r="54" spans="1:7" x14ac:dyDescent="0.25">
      <c r="A54" s="80" t="s">
        <v>400</v>
      </c>
      <c r="B54" s="47">
        <v>0</v>
      </c>
      <c r="C54" s="47">
        <v>2564255.52</v>
      </c>
      <c r="D54" s="47">
        <v>2564255.52</v>
      </c>
      <c r="E54" s="47">
        <v>0</v>
      </c>
      <c r="F54" s="47">
        <v>0</v>
      </c>
      <c r="G54" s="47">
        <v>2564255.52</v>
      </c>
    </row>
    <row r="55" spans="1:7" x14ac:dyDescent="0.25">
      <c r="A55" s="80" t="s">
        <v>401</v>
      </c>
      <c r="B55" s="47">
        <v>115355872.59999999</v>
      </c>
      <c r="C55" s="47">
        <v>144487357.30000001</v>
      </c>
      <c r="D55" s="47">
        <v>259843229.90000001</v>
      </c>
      <c r="E55" s="47">
        <v>62201201.439999998</v>
      </c>
      <c r="F55" s="47">
        <v>62156276.5</v>
      </c>
      <c r="G55" s="47">
        <v>197642028.46000001</v>
      </c>
    </row>
    <row r="56" spans="1:7" x14ac:dyDescent="0.25">
      <c r="A56" s="80" t="s">
        <v>402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</row>
    <row r="57" spans="1:7" x14ac:dyDescent="0.25">
      <c r="A57" s="81" t="s">
        <v>403</v>
      </c>
      <c r="B57" s="47">
        <v>0</v>
      </c>
      <c r="C57" s="47">
        <v>16544480.939999999</v>
      </c>
      <c r="D57" s="47">
        <v>16544480.939999999</v>
      </c>
      <c r="E57" s="47">
        <v>510047.67</v>
      </c>
      <c r="F57" s="47">
        <v>510047.67</v>
      </c>
      <c r="G57" s="47">
        <v>16034433.27</v>
      </c>
    </row>
    <row r="58" spans="1:7" x14ac:dyDescent="0.25">
      <c r="A58" s="80" t="s">
        <v>404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</row>
    <row r="59" spans="1:7" x14ac:dyDescent="0.25">
      <c r="A59" s="80" t="s">
        <v>405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</row>
    <row r="60" spans="1:7" x14ac:dyDescent="0.25">
      <c r="A60" s="80" t="s">
        <v>406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</row>
    <row r="61" spans="1:7" x14ac:dyDescent="0.25">
      <c r="A61" s="58" t="s">
        <v>407</v>
      </c>
      <c r="B61" s="47">
        <v>0</v>
      </c>
      <c r="C61" s="47">
        <v>40417526.130000003</v>
      </c>
      <c r="D61" s="47">
        <v>40417526.130000003</v>
      </c>
      <c r="E61" s="47">
        <v>7918300.0800000001</v>
      </c>
      <c r="F61" s="47">
        <v>7841117.5199999996</v>
      </c>
      <c r="G61" s="47">
        <v>32499226.050000001</v>
      </c>
    </row>
    <row r="62" spans="1:7" x14ac:dyDescent="0.25">
      <c r="A62" s="80" t="s">
        <v>408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</row>
    <row r="63" spans="1:7" x14ac:dyDescent="0.25">
      <c r="A63" s="80" t="s">
        <v>409</v>
      </c>
      <c r="B63" s="47">
        <v>0</v>
      </c>
      <c r="C63" s="47">
        <v>11776912.27</v>
      </c>
      <c r="D63" s="47">
        <v>11776912.27</v>
      </c>
      <c r="E63" s="47">
        <v>1024261.96</v>
      </c>
      <c r="F63" s="47">
        <v>1024261.96</v>
      </c>
      <c r="G63" s="47">
        <v>10752650.310000001</v>
      </c>
    </row>
    <row r="64" spans="1:7" x14ac:dyDescent="0.25">
      <c r="A64" s="80" t="s">
        <v>410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</row>
    <row r="65" spans="1:7" x14ac:dyDescent="0.25">
      <c r="A65" s="80" t="s">
        <v>411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</row>
    <row r="66" spans="1:7" x14ac:dyDescent="0.25">
      <c r="A66" s="80" t="s">
        <v>412</v>
      </c>
      <c r="B66" s="47">
        <v>0</v>
      </c>
      <c r="C66" s="47">
        <v>27197613.859999999</v>
      </c>
      <c r="D66" s="47">
        <v>27197613.859999999</v>
      </c>
      <c r="E66" s="47">
        <v>6631038.1200000001</v>
      </c>
      <c r="F66" s="47">
        <v>6553855.5599999996</v>
      </c>
      <c r="G66" s="47">
        <v>20566575.739999998</v>
      </c>
    </row>
    <row r="67" spans="1:7" x14ac:dyDescent="0.25">
      <c r="A67" s="80" t="s">
        <v>413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</row>
    <row r="68" spans="1:7" x14ac:dyDescent="0.25">
      <c r="A68" s="80" t="s">
        <v>414</v>
      </c>
      <c r="B68" s="47">
        <v>0</v>
      </c>
      <c r="C68" s="47">
        <v>1443000</v>
      </c>
      <c r="D68" s="47">
        <v>1443000</v>
      </c>
      <c r="E68" s="47">
        <v>263000</v>
      </c>
      <c r="F68" s="47">
        <v>263000</v>
      </c>
      <c r="G68" s="47">
        <v>1180000</v>
      </c>
    </row>
    <row r="69" spans="1:7" x14ac:dyDescent="0.25">
      <c r="A69" s="80" t="s">
        <v>415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</row>
    <row r="70" spans="1:7" x14ac:dyDescent="0.25">
      <c r="A70" s="80" t="s">
        <v>416</v>
      </c>
      <c r="B70" s="47">
        <v>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</row>
    <row r="71" spans="1:7" x14ac:dyDescent="0.25">
      <c r="A71" s="59" t="s">
        <v>417</v>
      </c>
      <c r="B71" s="47">
        <v>2407142.84</v>
      </c>
      <c r="C71" s="47">
        <v>0</v>
      </c>
      <c r="D71" s="47">
        <v>2407142.84</v>
      </c>
      <c r="E71" s="47">
        <v>398494.98</v>
      </c>
      <c r="F71" s="47">
        <v>398494.98</v>
      </c>
      <c r="G71" s="47">
        <v>2008647.86</v>
      </c>
    </row>
    <row r="72" spans="1:7" x14ac:dyDescent="0.25">
      <c r="A72" s="80" t="s">
        <v>418</v>
      </c>
      <c r="B72" s="47">
        <v>2407142.84</v>
      </c>
      <c r="C72" s="47">
        <v>0</v>
      </c>
      <c r="D72" s="47">
        <v>2407142.84</v>
      </c>
      <c r="E72" s="47">
        <v>398494.98</v>
      </c>
      <c r="F72" s="47">
        <v>398494.98</v>
      </c>
      <c r="G72" s="47">
        <v>2008647.86</v>
      </c>
    </row>
    <row r="73" spans="1:7" ht="30" x14ac:dyDescent="0.25">
      <c r="A73" s="80" t="s">
        <v>419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</row>
    <row r="74" spans="1:7" x14ac:dyDescent="0.25">
      <c r="A74" s="80" t="s">
        <v>420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</row>
    <row r="75" spans="1:7" x14ac:dyDescent="0.25">
      <c r="A75" s="80" t="s">
        <v>421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</row>
    <row r="76" spans="1:7" x14ac:dyDescent="0.25">
      <c r="A76" s="45"/>
      <c r="B76" s="49"/>
      <c r="C76" s="49"/>
      <c r="D76" s="49"/>
      <c r="E76" s="49"/>
      <c r="F76" s="49"/>
      <c r="G76" s="49"/>
    </row>
    <row r="77" spans="1:7" x14ac:dyDescent="0.25">
      <c r="A77" s="3" t="s">
        <v>379</v>
      </c>
      <c r="B77" s="4">
        <f>B43+B9</f>
        <v>546000000</v>
      </c>
      <c r="C77" s="4">
        <f t="shared" ref="C77:G77" si="2">C43+C9</f>
        <v>513999999.99999994</v>
      </c>
      <c r="D77" s="4">
        <f t="shared" si="2"/>
        <v>1060000000.0000001</v>
      </c>
      <c r="E77" s="4">
        <f t="shared" si="2"/>
        <v>163668812.95000002</v>
      </c>
      <c r="F77" s="4">
        <f t="shared" si="2"/>
        <v>158339523.30000001</v>
      </c>
      <c r="G77" s="4">
        <f t="shared" si="2"/>
        <v>896331187.05000007</v>
      </c>
    </row>
    <row r="78" spans="1:7" x14ac:dyDescent="0.25">
      <c r="A78" s="55"/>
      <c r="B78" s="82"/>
      <c r="C78" s="82"/>
      <c r="D78" s="82"/>
      <c r="E78" s="82"/>
      <c r="F78" s="82"/>
      <c r="G78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42:G43 B76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opLeftCell="A25" zoomScale="120" zoomScaleNormal="120" workbookViewId="0">
      <selection activeCell="C39" sqref="C39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77" t="s">
        <v>423</v>
      </c>
      <c r="B1" s="169"/>
      <c r="C1" s="169"/>
      <c r="D1" s="169"/>
      <c r="E1" s="169"/>
      <c r="F1" s="169"/>
      <c r="G1" s="170"/>
    </row>
    <row r="2" spans="1:7" x14ac:dyDescent="0.25">
      <c r="A2" s="110" t="str">
        <f>'Formato 1'!A2</f>
        <v>Municipio de Valle de Santiago, Gto.</v>
      </c>
      <c r="B2" s="111"/>
      <c r="C2" s="111"/>
      <c r="D2" s="111"/>
      <c r="E2" s="111"/>
      <c r="F2" s="111"/>
      <c r="G2" s="112"/>
    </row>
    <row r="3" spans="1:7" x14ac:dyDescent="0.25">
      <c r="A3" s="113" t="s">
        <v>296</v>
      </c>
      <c r="B3" s="114"/>
      <c r="C3" s="114"/>
      <c r="D3" s="114"/>
      <c r="E3" s="114"/>
      <c r="F3" s="114"/>
      <c r="G3" s="115"/>
    </row>
    <row r="4" spans="1:7" x14ac:dyDescent="0.25">
      <c r="A4" s="113" t="s">
        <v>424</v>
      </c>
      <c r="B4" s="114"/>
      <c r="C4" s="114"/>
      <c r="D4" s="114"/>
      <c r="E4" s="114"/>
      <c r="F4" s="114"/>
      <c r="G4" s="115"/>
    </row>
    <row r="5" spans="1:7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x14ac:dyDescent="0.25">
      <c r="A7" s="172" t="s">
        <v>425</v>
      </c>
      <c r="B7" s="175" t="s">
        <v>298</v>
      </c>
      <c r="C7" s="175"/>
      <c r="D7" s="175"/>
      <c r="E7" s="175"/>
      <c r="F7" s="175"/>
      <c r="G7" s="175" t="s">
        <v>299</v>
      </c>
    </row>
    <row r="8" spans="1:7" ht="30" x14ac:dyDescent="0.25">
      <c r="A8" s="173"/>
      <c r="B8" s="7" t="s">
        <v>300</v>
      </c>
      <c r="C8" s="33" t="s">
        <v>388</v>
      </c>
      <c r="D8" s="33" t="s">
        <v>231</v>
      </c>
      <c r="E8" s="33" t="s">
        <v>186</v>
      </c>
      <c r="F8" s="33" t="s">
        <v>203</v>
      </c>
      <c r="G8" s="185"/>
    </row>
    <row r="9" spans="1:7" ht="15.75" customHeight="1" x14ac:dyDescent="0.25">
      <c r="A9" s="26" t="s">
        <v>426</v>
      </c>
      <c r="B9" s="119">
        <f>SUM(B10,B11,B12,B15,B16,B19)</f>
        <v>136703147</v>
      </c>
      <c r="C9" s="119">
        <f t="shared" ref="C9:G9" si="0">SUM(C10,C11,C12,C15,C16,C19)</f>
        <v>1000000</v>
      </c>
      <c r="D9" s="119">
        <f t="shared" si="0"/>
        <v>137703147</v>
      </c>
      <c r="E9" s="119">
        <f t="shared" si="0"/>
        <v>26208383.780000001</v>
      </c>
      <c r="F9" s="119">
        <f t="shared" si="0"/>
        <v>25509190.129999999</v>
      </c>
      <c r="G9" s="119">
        <f t="shared" si="0"/>
        <v>111494763.22</v>
      </c>
    </row>
    <row r="10" spans="1:7" x14ac:dyDescent="0.25">
      <c r="A10" s="58" t="s">
        <v>427</v>
      </c>
      <c r="B10" s="75">
        <v>136703147</v>
      </c>
      <c r="C10" s="75">
        <v>1000000</v>
      </c>
      <c r="D10" s="75">
        <v>137703147</v>
      </c>
      <c r="E10" s="75">
        <v>26208383.780000001</v>
      </c>
      <c r="F10" s="75">
        <v>25509190.129999999</v>
      </c>
      <c r="G10" s="76">
        <v>111494763.22</v>
      </c>
    </row>
    <row r="11" spans="1:7" ht="15.75" customHeight="1" x14ac:dyDescent="0.25">
      <c r="A11" s="58" t="s">
        <v>428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f t="shared" ref="G11:G19" si="1">D11-E11</f>
        <v>0</v>
      </c>
    </row>
    <row r="12" spans="1:7" x14ac:dyDescent="0.25">
      <c r="A12" s="58" t="s">
        <v>429</v>
      </c>
      <c r="B12" s="76">
        <f>B13+B14</f>
        <v>0</v>
      </c>
      <c r="C12" s="76">
        <f t="shared" ref="C12:G12" si="2">C13+C14</f>
        <v>0</v>
      </c>
      <c r="D12" s="76">
        <f t="shared" si="2"/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</row>
    <row r="13" spans="1:7" x14ac:dyDescent="0.25">
      <c r="A13" s="77" t="s">
        <v>430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f t="shared" si="1"/>
        <v>0</v>
      </c>
    </row>
    <row r="14" spans="1:7" x14ac:dyDescent="0.25">
      <c r="A14" s="77" t="s">
        <v>431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f t="shared" si="1"/>
        <v>0</v>
      </c>
    </row>
    <row r="15" spans="1:7" x14ac:dyDescent="0.25">
      <c r="A15" s="58" t="s">
        <v>432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f t="shared" si="1"/>
        <v>0</v>
      </c>
    </row>
    <row r="16" spans="1:7" ht="30" x14ac:dyDescent="0.25">
      <c r="A16" s="59" t="s">
        <v>433</v>
      </c>
      <c r="B16" s="76">
        <f>B17+B18</f>
        <v>0</v>
      </c>
      <c r="C16" s="76">
        <f t="shared" ref="C16:G16" si="3">C17+C18</f>
        <v>0</v>
      </c>
      <c r="D16" s="76">
        <f t="shared" si="3"/>
        <v>0</v>
      </c>
      <c r="E16" s="76">
        <f t="shared" si="3"/>
        <v>0</v>
      </c>
      <c r="F16" s="76">
        <f t="shared" si="3"/>
        <v>0</v>
      </c>
      <c r="G16" s="76">
        <f t="shared" si="3"/>
        <v>0</v>
      </c>
    </row>
    <row r="17" spans="1:7" x14ac:dyDescent="0.25">
      <c r="A17" s="77" t="s">
        <v>434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f t="shared" si="1"/>
        <v>0</v>
      </c>
    </row>
    <row r="18" spans="1:7" x14ac:dyDescent="0.25">
      <c r="A18" s="77" t="s">
        <v>435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f t="shared" si="1"/>
        <v>0</v>
      </c>
    </row>
    <row r="19" spans="1:7" x14ac:dyDescent="0.25">
      <c r="A19" s="58" t="s">
        <v>436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f t="shared" si="1"/>
        <v>0</v>
      </c>
    </row>
    <row r="20" spans="1:7" x14ac:dyDescent="0.25">
      <c r="A20" s="45"/>
      <c r="B20" s="78"/>
      <c r="C20" s="78"/>
      <c r="D20" s="78"/>
      <c r="E20" s="78"/>
      <c r="F20" s="78"/>
      <c r="G20" s="78"/>
    </row>
    <row r="21" spans="1:7" x14ac:dyDescent="0.25">
      <c r="A21" s="34" t="s">
        <v>437</v>
      </c>
      <c r="B21" s="119">
        <f>SUM(B22,B23,B24,B27,B28,B31)</f>
        <v>75212452</v>
      </c>
      <c r="C21" s="119">
        <f t="shared" ref="C21:F21" si="4">SUM(C22,C23,C24,C27,C28,C31)</f>
        <v>1600000</v>
      </c>
      <c r="D21" s="119">
        <f t="shared" si="4"/>
        <v>76812452</v>
      </c>
      <c r="E21" s="119">
        <f t="shared" si="4"/>
        <v>14292897.67</v>
      </c>
      <c r="F21" s="119">
        <f t="shared" si="4"/>
        <v>13918852.67</v>
      </c>
      <c r="G21" s="119">
        <f>SUM(G22,G23,G24,G27,G28,G31)</f>
        <v>62519554.329999998</v>
      </c>
    </row>
    <row r="22" spans="1:7" x14ac:dyDescent="0.25">
      <c r="A22" s="58" t="s">
        <v>427</v>
      </c>
      <c r="B22" s="75">
        <v>75212452</v>
      </c>
      <c r="C22" s="75">
        <v>1600000</v>
      </c>
      <c r="D22" s="75">
        <v>76812452</v>
      </c>
      <c r="E22" s="75">
        <v>14292897.67</v>
      </c>
      <c r="F22" s="75">
        <v>13918852.67</v>
      </c>
      <c r="G22" s="76">
        <v>62519554.329999998</v>
      </c>
    </row>
    <row r="23" spans="1:7" x14ac:dyDescent="0.25">
      <c r="A23" s="58" t="s">
        <v>428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f t="shared" ref="G23:G31" si="5">D23-E23</f>
        <v>0</v>
      </c>
    </row>
    <row r="24" spans="1:7" x14ac:dyDescent="0.25">
      <c r="A24" s="58" t="s">
        <v>429</v>
      </c>
      <c r="B24" s="76">
        <f t="shared" ref="B24:G24" si="6">B25+B26</f>
        <v>0</v>
      </c>
      <c r="C24" s="76">
        <f t="shared" si="6"/>
        <v>0</v>
      </c>
      <c r="D24" s="76">
        <f t="shared" si="6"/>
        <v>0</v>
      </c>
      <c r="E24" s="76">
        <f t="shared" si="6"/>
        <v>0</v>
      </c>
      <c r="F24" s="76">
        <f t="shared" si="6"/>
        <v>0</v>
      </c>
      <c r="G24" s="76">
        <f t="shared" si="6"/>
        <v>0</v>
      </c>
    </row>
    <row r="25" spans="1:7" x14ac:dyDescent="0.25">
      <c r="A25" s="77" t="s">
        <v>430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f t="shared" si="5"/>
        <v>0</v>
      </c>
    </row>
    <row r="26" spans="1:7" x14ac:dyDescent="0.25">
      <c r="A26" s="77" t="s">
        <v>431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f t="shared" si="5"/>
        <v>0</v>
      </c>
    </row>
    <row r="27" spans="1:7" x14ac:dyDescent="0.25">
      <c r="A27" s="58" t="s">
        <v>432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f t="shared" si="5"/>
        <v>0</v>
      </c>
    </row>
    <row r="28" spans="1:7" ht="30" x14ac:dyDescent="0.25">
      <c r="A28" s="59" t="s">
        <v>433</v>
      </c>
      <c r="B28" s="76">
        <f t="shared" ref="B28:G28" si="7">B29+B30</f>
        <v>0</v>
      </c>
      <c r="C28" s="76">
        <f t="shared" si="7"/>
        <v>0</v>
      </c>
      <c r="D28" s="76">
        <f t="shared" si="7"/>
        <v>0</v>
      </c>
      <c r="E28" s="76">
        <f t="shared" si="7"/>
        <v>0</v>
      </c>
      <c r="F28" s="76">
        <f t="shared" si="7"/>
        <v>0</v>
      </c>
      <c r="G28" s="76">
        <f t="shared" si="7"/>
        <v>0</v>
      </c>
    </row>
    <row r="29" spans="1:7" x14ac:dyDescent="0.25">
      <c r="A29" s="77" t="s">
        <v>434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f t="shared" si="5"/>
        <v>0</v>
      </c>
    </row>
    <row r="30" spans="1:7" x14ac:dyDescent="0.25">
      <c r="A30" s="77" t="s">
        <v>435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f t="shared" si="5"/>
        <v>0</v>
      </c>
    </row>
    <row r="31" spans="1:7" x14ac:dyDescent="0.25">
      <c r="A31" s="58" t="s">
        <v>436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f t="shared" si="5"/>
        <v>0</v>
      </c>
    </row>
    <row r="32" spans="1:7" x14ac:dyDescent="0.25">
      <c r="A32" s="45"/>
      <c r="B32" s="78"/>
      <c r="C32" s="78"/>
      <c r="D32" s="78"/>
      <c r="E32" s="78"/>
      <c r="F32" s="78"/>
      <c r="G32" s="78"/>
    </row>
    <row r="33" spans="1:7" ht="14.45" customHeight="1" x14ac:dyDescent="0.25">
      <c r="A33" s="3" t="s">
        <v>438</v>
      </c>
      <c r="B33" s="119">
        <f>B21+B9</f>
        <v>211915599</v>
      </c>
      <c r="C33" s="119">
        <f t="shared" ref="C33:G33" si="8">C21+C9</f>
        <v>2600000</v>
      </c>
      <c r="D33" s="119">
        <f t="shared" si="8"/>
        <v>214515599</v>
      </c>
      <c r="E33" s="119">
        <f t="shared" si="8"/>
        <v>40501281.450000003</v>
      </c>
      <c r="F33" s="119">
        <f t="shared" si="8"/>
        <v>39428042.799999997</v>
      </c>
      <c r="G33" s="119">
        <f t="shared" si="8"/>
        <v>174014317.55000001</v>
      </c>
    </row>
    <row r="34" spans="1:7" ht="14.45" customHeight="1" x14ac:dyDescent="0.25">
      <c r="A34" s="55"/>
      <c r="B34" s="79"/>
      <c r="C34" s="79"/>
      <c r="D34" s="79"/>
      <c r="E34" s="79"/>
      <c r="F34" s="79"/>
      <c r="G34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6aa8a68a-ab09-4ac8-a697-fdce915bc56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cp:lastPrinted>2024-04-23T20:03:32Z</cp:lastPrinted>
  <dcterms:created xsi:type="dcterms:W3CDTF">2023-03-16T22:14:51Z</dcterms:created>
  <dcterms:modified xsi:type="dcterms:W3CDTF">2024-04-24T18:12:29Z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