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3040" windowHeight="952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39" i="64" l="1"/>
  <c r="C30" i="64"/>
  <c r="C7" i="64"/>
  <c r="C20" i="63"/>
  <c r="C98" i="60"/>
  <c r="C99" i="60"/>
  <c r="C137" i="60"/>
  <c r="C131" i="60"/>
  <c r="C58" i="60"/>
  <c r="C59" i="60"/>
  <c r="C8" i="60"/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4" i="60"/>
  <c r="C128" i="60"/>
  <c r="C117" i="60"/>
  <c r="C107" i="60"/>
  <c r="C100" i="60"/>
  <c r="C185" i="60" l="1"/>
  <c r="C160" i="60"/>
  <c r="C170" i="60"/>
  <c r="C127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46" i="60"/>
  <c r="C37" i="60"/>
  <c r="C34" i="60"/>
  <c r="C28" i="60"/>
  <c r="C25" i="60"/>
  <c r="C19" i="60"/>
  <c r="D61" i="62" l="1"/>
  <c r="D48" i="62" s="1"/>
  <c r="D113" i="62" s="1"/>
  <c r="C61" i="62"/>
  <c r="C48" i="62" s="1"/>
  <c r="C113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15" i="63" l="1"/>
  <c r="C7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<sst xmlns="http://schemas.openxmlformats.org/spreadsheetml/2006/main" count="938" uniqueCount="664">
  <si>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</si>
  <si>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</si>
  <si>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</si>
  <si>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</si>
  <si>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</si>
  <si>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</si>
  <si>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</si>
  <si>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</si>
  <si>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</si>
  <si>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</si>
  <si>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</si>
  <si>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</si>
  <si>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</si>
  <si>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</si>
  <si>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</si>
  <si>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</si>
  <si>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</si>
  <si>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</si>
  <si>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</si>
  <si>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</si>
  <si>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</si>
  <si>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</si>
  <si>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</si>
  <si>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</si>
  <si>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</si>
  <si>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</si>
  <si>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</si>
  <si>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</si>
  <si>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</si>
  <si>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</si>
  <si>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</si>
  <si>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</si>
  <si>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</si>
  <si>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</si>
  <si>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</si>
  <si>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</si>
  <si>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</si>
  <si>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</si>
  <si>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</si>
  <si>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</si>
  <si>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</si>
  <si>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</si>
  <si>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</si>
  <si>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</si>
  <si>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</si>
  <si>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</si>
  <si>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</si>
  <si>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</si>
  <si>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</si>
  <si>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</si>
  <si>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</si>
  <si>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</si>
  <si>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</si>
  <si>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</si>
  <si>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</si>
  <si>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</si>
  <si>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</si>
  <si>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</si>
  <si>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</si>
  <si>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</si>
  <si>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</si>
  <si>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</si>
  <si>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</si>
  <si>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</si>
  <si>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</si>
  <si>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</si>
  <si>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</si>
  <si>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</si>
  <si>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</si>
  <si>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</si>
  <si>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</si>
  <si>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</si>
  <si>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</si>
  <si>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</si>
  <si>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</si>
  <si>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</si>
  <si>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</si>
  <si>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</si>
  <si>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</si>
  <si>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</si>
  <si>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</si>
  <si>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</si>
  <si>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</si>
  <si>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</si>
  <si>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</si>
  <si>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</si>
  <si>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</si>
  <si>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</si>
  <si>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</si>
  <si>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</si>
  <si>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</si>
  <si>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</si>
  <si>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</si>
  <si>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</si>
  <si>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</si>
  <si>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</si>
  <si>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</si>
  <si>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</si>
  <si>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</si>
  <si>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</si>
  <si>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</si>
  <si>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</si>
  <si>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</si>
  <si>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</si>
  <si>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</si>
  <si>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</si>
  <si>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</si>
  <si>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</si>
  <si>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</si>
  <si>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</si>
  <si>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</si>
  <si>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</si>
  <si>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</si>
  <si>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</si>
  <si>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</si>
  <si>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</si>
  <si>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</si>
  <si>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</si>
  <si>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</si>
  <si>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</si>
  <si>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</si>
  <si>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</si>
  <si>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</si>
  <si>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</si>
  <si>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</si>
  <si>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</si>
  <si>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</si>
  <si>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</si>
  <si>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</si>
  <si>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</si>
  <si>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</si>
  <si>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</si>
  <si>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</si>
  <si>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</si>
  <si>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</si>
  <si>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</si>
  <si>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</si>
  <si>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</si>
  <si>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</si>
  <si>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</si>
  <si>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</si>
  <si>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</si>
  <si>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</si>
  <si>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</si>
  <si>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</si>
  <si>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</si>
  <si>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</si>
  <si>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</si>
  <si>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</si>
  <si>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</si>
  <si>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</si>
  <si>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</si>
  <si>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</si>
  <si>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</si>
  <si>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</si>
  <si>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</si>
  <si>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</si>
  <si>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</si>
  <si>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</si>
  <si>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</si>
  <si>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</si>
  <si>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</si>
  <si>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</si>
  <si>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</si>
  <si>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</si>
  <si>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</si>
  <si>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</si>
  <si>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</si>
  <si>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</si>
  <si>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</si>
  <si>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</si>
  <si>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</si>
  <si>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</si>
  <si>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</si>
  <si>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</si>
  <si>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</si>
  <si>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</si>
  <si>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</si>
  <si>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</si>
  <si>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</si>
  <si>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</si>
  <si>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</si>
  <si>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</si>
  <si>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</si>
  <si>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</si>
  <si>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</si>
  <si>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</si>
  <si>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</si>
  <si>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</si>
  <si>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</si>
  <si>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</si>
  <si>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</si>
  <si>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</si>
  <si>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</si>
  <si>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</si>
  <si>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</si>
  <si>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</si>
  <si>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</si>
  <si>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</si>
  <si>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</si>
  <si>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</si>
  <si>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</si>
  <si>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</si>
  <si>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</si>
  <si>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</si>
  <si>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</si>
  <si>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</si>
  <si>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</si>
  <si>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</si>
  <si>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</si>
  <si>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</si>
  <si>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</si>
  <si>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</si>
  <si>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</si>
  <si>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</si>
  <si>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</si>
  <si>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</si>
  <si>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</si>
  <si>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</si>
  <si>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</si>
  <si>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</si>
  <si>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</si>
  <si>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</si>
  <si>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</si>
  <si>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</si>
  <si>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</si>
  <si>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</si>
  <si>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</si>
  <si>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</si>
  <si>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</si>
  <si>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</si>
  <si>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</si>
  <si>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</si>
  <si>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</si>
  <si>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</si>
  <si>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</si>
  <si>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</si>
  <si>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</si>
  <si>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</si>
  <si>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</si>
  <si>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</si>
  <si>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</si>
  <si>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</si>
  <si>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</si>
  <si>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</si>
  <si>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</si>
  <si>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</si>
  <si>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</si>
  <si>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</si>
  <si>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</si>
  <si>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</si>
  <si>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</si>
  <si>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</si>
  <si>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</si>
  <si>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</si>
  <si>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</si>
  <si>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</si>
  <si>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</si>
  <si>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</si>
  <si>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</si>
  <si>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</si>
  <si>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</si>
  <si>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</si>
  <si>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</si>
  <si>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</si>
  <si>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</si>
  <si>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</si>
  <si>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</si>
  <si>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</si>
  <si>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</si>
  <si>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</si>
  <si>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</si>
  <si>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</si>
  <si>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</si>
  <si>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</si>
  <si>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</si>
  <si>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</si>
  <si>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</si>
  <si>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</si>
  <si>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</si>
  <si>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</si>
  <si>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</si>
  <si>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</si>
  <si>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</si>
  <si>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</si>
  <si>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</si>
  <si>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</si>
  <si>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</si>
  <si>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</si>
  <si>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</si>
  <si>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</si>
  <si>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</si>
  <si>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</si>
  <si>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</si>
  <si>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</si>
  <si>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</si>
  <si>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</si>
  <si>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</si>
  <si>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</si>
  <si>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</si>
  <si>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</si>
  <si>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</si>
  <si>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</si>
  <si>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</si>
  <si>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</si>
  <si>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</si>
  <si>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</si>
  <si>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</si>
  <si>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</si>
  <si>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</si>
  <si>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</si>
  <si>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</si>
  <si>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</si>
  <si>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</si>
  <si>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</si>
  <si>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</si>
  <si>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</si>
  <si>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</si>
  <si>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</si>
  <si>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</si>
  <si>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</si>
  <si>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</si>
  <si>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</si>
  <si>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</si>
  <si>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</si>
  <si>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</si>
  <si>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</si>
  <si>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</si>
  <si>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</si>
  <si>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</si>
  <si>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</si>
  <si>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</si>
  <si>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</si>
  <si>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</si>
  <si>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</si>
  <si>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</si>
  <si>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</si>
  <si>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</si>
  <si>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</si>
  <si>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</si>
  <si>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</si>
  <si>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</si>
  <si>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</si>
  <si>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</si>
  <si>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</si>
  <si>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</si>
  <si>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</si>
  <si>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</si>
  <si>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</si>
  <si>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</si>
  <si>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</si>
  <si>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</si>
  <si>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</si>
  <si>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</si>
  <si>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</si>
  <si>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</si>
  <si>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</si>
  <si>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</si>
  <si>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</si>
  <si>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</si>
  <si>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</si>
  <si>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</si>
  <si>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</si>
  <si>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</si>
  <si>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</si>
  <si>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</si>
  <si>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</si>
  <si>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</si>
  <si>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</si>
  <si>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</si>
  <si>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</si>
  <si>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</si>
  <si>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</si>
  <si>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</si>
  <si>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</si>
  <si>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</si>
  <si>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</si>
  <si>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</si>
  <si>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</si>
  <si>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</si>
  <si>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</si>
  <si>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</si>
  <si>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</si>
  <si>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</si>
  <si>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</si>
  <si>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</si>
  <si>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</si>
  <si>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</si>
  <si>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</si>
  <si>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</si>
  <si>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</si>
  <si>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</si>
  <si>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</si>
  <si>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</si>
  <si>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</si>
  <si>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</si>
  <si>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</si>
  <si>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</si>
  <si>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</si>
  <si>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</si>
  <si>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</si>
  <si>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</si>
  <si>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</si>
  <si>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</si>
  <si>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</si>
  <si>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</si>
  <si>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</si>
  <si>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</si>
  <si>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</si>
  <si>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</si>
  <si>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</si>
  <si>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</si>
  <si>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</si>
  <si>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</si>
  <si>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</si>
  <si>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</si>
  <si>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</si>
  <si>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</si>
  <si>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</si>
  <si>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</si>
  <si>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</si>
  <si>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</si>
  <si>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</si>
  <si>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</si>
  <si>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</si>
  <si>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</si>
  <si>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</si>
  <si>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</si>
  <si>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</si>
  <si>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</si>
  <si>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</si>
  <si>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</si>
  <si>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</si>
  <si>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</si>
  <si>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</si>
  <si>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</si>
  <si>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</si>
  <si>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</si>
  <si>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</si>
  <si>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</si>
  <si>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</si>
  <si>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</si>
  <si>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</si>
  <si>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</si>
  <si>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</si>
  <si>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</si>
  <si>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</si>
  <si>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</si>
  <si>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</si>
  <si>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</si>
  <si>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</si>
  <si>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</si>
  <si>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</si>
  <si>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</si>
  <si>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</si>
  <si>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</si>
  <si>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</si>
  <si>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</si>
  <si>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</si>
  <si>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</si>
  <si>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</si>
  <si>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</si>
  <si>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</si>
  <si>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</si>
  <si>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</si>
  <si>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</si>
  <si>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</si>
  <si>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</si>
  <si>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</si>
  <si>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</si>
  <si>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</si>
  <si>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</si>
  <si>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</si>
  <si>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</si>
  <si>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</si>
  <si>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</si>
  <si>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</si>
  <si>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</si>
  <si>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</si>
  <si>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</si>
  <si>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</si>
  <si>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</si>
  <si>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</si>
  <si>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</si>
  <si>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</si>
  <si>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</si>
  <si>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</si>
  <si>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</si>
  <si>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</si>
  <si>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</si>
  <si>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</si>
  <si>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</si>
  <si>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</si>
  <si>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</si>
  <si>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</si>
  <si>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</si>
  <si>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</si>
  <si>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</si>
  <si>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</si>
  <si>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</si>
  <si>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</si>
  <si>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</si>
  <si>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</si>
  <si>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</si>
  <si>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</si>
  <si>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</si>
  <si>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</si>
  <si>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</si>
  <si>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</si>
  <si>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</si>
  <si>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</si>
  <si>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</si>
  <si>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</si>
  <si>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</si>
  <si>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</si>
  <si>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</si>
  <si>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</si>
  <si>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</si>
  <si>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</si>
  <si>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</si>
  <si>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</si>
  <si>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</si>
  <si>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</si>
  <si>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</si>
  <si>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</si>
  <si>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</si>
  <si>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</si>
  <si>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</si>
  <si>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</si>
  <si>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</si>
  <si>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</si>
  <si>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</si>
  <si>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</si>
  <si>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</si>
  <si>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</si>
  <si>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</si>
  <si>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</si>
  <si>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</si>
  <si>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</si>
  <si>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</si>
  <si>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</si>
  <si>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</si>
  <si>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</si>
  <si>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</si>
  <si>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</si>
  <si>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</si>
  <si>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</si>
  <si>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</si>
  <si>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</si>
  <si>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</si>
  <si>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</si>
  <si>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</si>
  <si>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</si>
  <si>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</si>
  <si>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</si>
  <si>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</si>
  <si>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</si>
  <si>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</si>
  <si>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</si>
  <si>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</si>
  <si>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</si>
  <si>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</si>
  <si>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</si>
  <si>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</si>
  <si>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</si>
  <si>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</si>
  <si>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</si>
  <si>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</si>
  <si>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</si>
  <si>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</si>
  <si>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</si>
  <si>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</si>
  <si>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</si>
  <si>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</si>
  <si>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</si>
  <si>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</si>
  <si>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</si>
  <si>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</si>
  <si>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</si>
  <si>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</si>
  <si>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</si>
  <si>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</si>
  <si>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</si>
  <si>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</si>
  <si>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</si>
  <si>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</si>
  <si>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</si>
  <si>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</si>
  <si>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</si>
  <si>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</si>
  <si>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</si>
  <si>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</si>
  <si>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</si>
  <si>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</si>
  <si>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</si>
  <si>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</si>
  <si>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</si>
  <si>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</si>
  <si>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</si>
  <si>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</si>
  <si>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</si>
  <si>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</si>
  <si>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</si>
  <si>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</si>
  <si>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</si>
  <si>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</si>
  <si>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</si>
  <si>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</si>
  <si>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</si>
  <si>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</si>
  <si>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</si>
  <si>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</si>
  <si>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</si>
  <si>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</si>
  <si>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</si>
  <si>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</si>
  <si>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</si>
  <si>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</si>
  <si>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</si>
  <si>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</si>
  <si>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</si>
  <si>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</si>
  <si>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</si>
  <si>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</si>
  <si>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</si>
  <si>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</si>
  <si>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</si>
  <si>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</si>
  <si>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</si>
  <si>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</si>
  <si>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</si>
  <si>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</si>
  <si>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</si>
  <si>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</si>
  <si>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</si>
  <si>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</si>
  <si>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</si>
  <si>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</si>
  <si>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</si>
  <si>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</si>
  <si>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</si>
  <si>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</si>
  <si>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</si>
  <si>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</si>
  <si>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</si>
  <si>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</si>
  <si>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</si>
  <si>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</si>
  <si>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</si>
  <si>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</si>
  <si>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</si>
  <si>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</si>
  <si>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</si>
  <si>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</si>
  <si>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</si>
  <si>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</si>
  <si>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</si>
  <si>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</si>
  <si>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</si>
  <si>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</si>
  <si>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</si>
  <si>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</si>
  <si>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Municipio de Valle de Santiago, Gto.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</si>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</sst>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3" fillId="0" borderId="0" xfId="0" applyFont="1" applyAlignment="1" applyProtection="1">
      <alignment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E31" sqref="E3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2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3" spans="1:2" x14ac:dyDescent="0.2">
      <c r="A43" s="156" t="s">
        <v>637</v>
      </c>
      <c r="B43" s="156"/>
    </row>
    <row r="44" spans="1:2" x14ac:dyDescent="0.2">
      <c r="A44" s="156"/>
      <c r="B44" s="156"/>
    </row>
  </sheetData>
  <sheetProtection formatCells="0" formatColumns="0" formatRows="0" autoFilter="0" pivotTables="0"/>
  <mergeCells count="5">
    <mergeCell ref="A1:B1"/>
    <mergeCell ref="A2:B2"/>
    <mergeCell ref="A3:B3"/>
    <mergeCell ref="A4:E4"/>
    <mergeCell ref="A43:B4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60" t="s">
        <v>662</v>
      </c>
      <c r="B1" s="161"/>
      <c r="C1" s="162"/>
    </row>
    <row r="2" spans="1:3" s="37" customFormat="1" ht="18" customHeight="1" x14ac:dyDescent="0.25">
      <c r="A2" s="163" t="s">
        <v>625</v>
      </c>
      <c r="B2" s="164"/>
      <c r="C2" s="165"/>
    </row>
    <row r="3" spans="1:3" s="37" customFormat="1" ht="18" customHeight="1" x14ac:dyDescent="0.25">
      <c r="A3" s="163" t="s">
        <v>663</v>
      </c>
      <c r="B3" s="166"/>
      <c r="C3" s="165"/>
    </row>
    <row r="4" spans="1:3" s="40" customFormat="1" ht="18" customHeight="1" x14ac:dyDescent="0.2">
      <c r="A4" s="167" t="s">
        <v>626</v>
      </c>
      <c r="B4" s="168"/>
      <c r="C4" s="169"/>
    </row>
    <row r="5" spans="1:3" s="38" customFormat="1" x14ac:dyDescent="0.2">
      <c r="A5" s="58" t="s">
        <v>525</v>
      </c>
      <c r="B5" s="58"/>
      <c r="C5" s="59">
        <v>283422658.23000002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283422658.23000002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activeCell="C6" sqref="C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5" width="11.42578125" style="39"/>
    <col min="6" max="6" width="11.7109375" style="39" bestFit="1" customWidth="1"/>
    <col min="7" max="16384" width="11.42578125" style="39"/>
  </cols>
  <sheetData>
    <row r="1" spans="1:6" s="41" customFormat="1" ht="18.95" customHeight="1" x14ac:dyDescent="0.25">
      <c r="A1" s="170" t="s">
        <v>662</v>
      </c>
      <c r="B1" s="171"/>
      <c r="C1" s="172"/>
    </row>
    <row r="2" spans="1:6" s="41" customFormat="1" ht="18.95" customHeight="1" x14ac:dyDescent="0.25">
      <c r="A2" s="173" t="s">
        <v>627</v>
      </c>
      <c r="B2" s="174"/>
      <c r="C2" s="175"/>
    </row>
    <row r="3" spans="1:6" s="41" customFormat="1" ht="18.95" customHeight="1" x14ac:dyDescent="0.25">
      <c r="A3" s="173" t="s">
        <v>663</v>
      </c>
      <c r="B3" s="176"/>
      <c r="C3" s="175"/>
    </row>
    <row r="4" spans="1:6" s="42" customFormat="1" x14ac:dyDescent="0.2">
      <c r="A4" s="167" t="s">
        <v>626</v>
      </c>
      <c r="B4" s="168"/>
      <c r="C4" s="169"/>
    </row>
    <row r="5" spans="1:6" x14ac:dyDescent="0.2">
      <c r="A5" s="89" t="s">
        <v>538</v>
      </c>
      <c r="B5" s="58"/>
      <c r="C5" s="82">
        <v>171353705.94</v>
      </c>
    </row>
    <row r="6" spans="1:6" x14ac:dyDescent="0.2">
      <c r="A6" s="83"/>
      <c r="B6" s="61"/>
      <c r="C6" s="84"/>
    </row>
    <row r="7" spans="1:6" x14ac:dyDescent="0.2">
      <c r="A7" s="71" t="s">
        <v>539</v>
      </c>
      <c r="B7" s="85"/>
      <c r="C7" s="63">
        <f>SUM(C8:C28)</f>
        <v>32242473.560000002</v>
      </c>
    </row>
    <row r="8" spans="1:6" x14ac:dyDescent="0.2">
      <c r="A8" s="136">
        <v>2.1</v>
      </c>
      <c r="B8" s="90" t="s">
        <v>372</v>
      </c>
      <c r="C8" s="91">
        <v>0</v>
      </c>
    </row>
    <row r="9" spans="1:6" x14ac:dyDescent="0.2">
      <c r="A9" s="136">
        <v>2.2000000000000002</v>
      </c>
      <c r="B9" s="90" t="s">
        <v>369</v>
      </c>
      <c r="C9" s="91">
        <v>0</v>
      </c>
    </row>
    <row r="10" spans="1:6" x14ac:dyDescent="0.2">
      <c r="A10" s="98">
        <v>2.2999999999999998</v>
      </c>
      <c r="B10" s="81" t="s">
        <v>239</v>
      </c>
      <c r="C10" s="91">
        <v>107369.7</v>
      </c>
    </row>
    <row r="11" spans="1:6" x14ac:dyDescent="0.2">
      <c r="A11" s="98">
        <v>2.4</v>
      </c>
      <c r="B11" s="81" t="s">
        <v>240</v>
      </c>
      <c r="C11" s="91">
        <v>30624</v>
      </c>
    </row>
    <row r="12" spans="1:6" x14ac:dyDescent="0.2">
      <c r="A12" s="98">
        <v>2.5</v>
      </c>
      <c r="B12" s="81" t="s">
        <v>241</v>
      </c>
      <c r="C12" s="91">
        <v>0</v>
      </c>
      <c r="F12" s="182"/>
    </row>
    <row r="13" spans="1:6" x14ac:dyDescent="0.2">
      <c r="A13" s="98">
        <v>2.6</v>
      </c>
      <c r="B13" s="81" t="s">
        <v>242</v>
      </c>
      <c r="C13" s="91">
        <v>1388000</v>
      </c>
    </row>
    <row r="14" spans="1:6" x14ac:dyDescent="0.2">
      <c r="A14" s="98">
        <v>2.7</v>
      </c>
      <c r="B14" s="81" t="s">
        <v>243</v>
      </c>
      <c r="C14" s="91">
        <v>0</v>
      </c>
    </row>
    <row r="15" spans="1:6" x14ac:dyDescent="0.2">
      <c r="A15" s="98">
        <v>2.8</v>
      </c>
      <c r="B15" s="81" t="s">
        <v>244</v>
      </c>
      <c r="C15" s="91">
        <v>14972.24</v>
      </c>
    </row>
    <row r="16" spans="1:6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29248697.16</v>
      </c>
    </row>
    <row r="20" spans="1:3" x14ac:dyDescent="0.2">
      <c r="A20" s="98" t="s">
        <v>572</v>
      </c>
      <c r="B20" s="81" t="s">
        <v>543</v>
      </c>
      <c r="C20" s="91">
        <v>649239.04000000004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803571.42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15392388.15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15392388.15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154503620.53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" workbookViewId="0">
      <selection activeCell="F55" sqref="F55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9" t="s">
        <v>662</v>
      </c>
      <c r="B1" s="177"/>
      <c r="C1" s="177"/>
      <c r="D1" s="177"/>
      <c r="E1" s="177"/>
      <c r="F1" s="177"/>
      <c r="G1" s="27" t="s">
        <v>617</v>
      </c>
      <c r="H1" s="28">
        <v>2022</v>
      </c>
    </row>
    <row r="2" spans="1:10" ht="18.95" customHeight="1" x14ac:dyDescent="0.2">
      <c r="A2" s="159" t="s">
        <v>628</v>
      </c>
      <c r="B2" s="177"/>
      <c r="C2" s="177"/>
      <c r="D2" s="177"/>
      <c r="E2" s="177"/>
      <c r="F2" s="177"/>
      <c r="G2" s="27" t="s">
        <v>618</v>
      </c>
      <c r="H2" s="28" t="s">
        <v>620</v>
      </c>
    </row>
    <row r="3" spans="1:10" ht="18.95" customHeight="1" x14ac:dyDescent="0.2">
      <c r="A3" s="178" t="s">
        <v>663</v>
      </c>
      <c r="B3" s="179"/>
      <c r="C3" s="179"/>
      <c r="D3" s="179"/>
      <c r="E3" s="179"/>
      <c r="F3" s="179"/>
      <c r="G3" s="27" t="s">
        <v>619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1000000000</v>
      </c>
      <c r="E40" s="34">
        <v>-500000000</v>
      </c>
      <c r="F40" s="34">
        <f t="shared" si="0"/>
        <v>500000000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1166282145.3900001</v>
      </c>
      <c r="E41" s="34">
        <v>-1464888147.1199999</v>
      </c>
      <c r="F41" s="34">
        <f t="shared" si="0"/>
        <v>-298606001.72999978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181465488.91999999</v>
      </c>
      <c r="E42" s="34">
        <v>-99436828.959999993</v>
      </c>
      <c r="F42" s="34">
        <f t="shared" si="0"/>
        <v>82028659.959999993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850267974.63</v>
      </c>
      <c r="E43" s="34">
        <v>-850267974.63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283422658.19999999</v>
      </c>
      <c r="E44" s="34">
        <v>-566845316.42999995</v>
      </c>
      <c r="F44" s="34">
        <f t="shared" si="0"/>
        <v>-283422658.22999996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500000000</v>
      </c>
      <c r="E45" s="34">
        <v>-1000000000</v>
      </c>
      <c r="F45" s="34">
        <f t="shared" si="0"/>
        <v>-500000000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1699957250.9200001</v>
      </c>
      <c r="E46" s="34">
        <v>-1414002572.49</v>
      </c>
      <c r="F46" s="34">
        <f t="shared" si="0"/>
        <v>285954678.43000007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321854609.45999998</v>
      </c>
      <c r="E47" s="34">
        <v>-403883269.42000002</v>
      </c>
      <c r="F47" s="34">
        <f t="shared" si="0"/>
        <v>-82028659.960000038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763501668.92999995</v>
      </c>
      <c r="E48" s="34">
        <v>-638781393.34000003</v>
      </c>
      <c r="F48" s="34">
        <f t="shared" si="0"/>
        <v>124720275.58999991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512477434.33999997</v>
      </c>
      <c r="E49" s="34">
        <v>-510893750.85000002</v>
      </c>
      <c r="F49" s="34">
        <f t="shared" si="0"/>
        <v>1583683.4899999499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509310067.44999999</v>
      </c>
      <c r="E50" s="34">
        <v>-509310067.44999999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339540044.94999999</v>
      </c>
      <c r="E51" s="34">
        <v>-169770022.5</v>
      </c>
      <c r="F51" s="34">
        <f t="shared" si="0"/>
        <v>169770022.44999999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B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80" t="s">
        <v>34</v>
      </c>
      <c r="B5" s="180"/>
      <c r="C5" s="180"/>
      <c r="D5" s="180"/>
      <c r="E5" s="180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1" t="s">
        <v>36</v>
      </c>
      <c r="C10" s="181"/>
      <c r="D10" s="181"/>
      <c r="E10" s="181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1" t="s">
        <v>38</v>
      </c>
      <c r="C12" s="181"/>
      <c r="D12" s="181"/>
      <c r="E12" s="181"/>
    </row>
    <row r="13" spans="1:8" s="127" customFormat="1" ht="26.1" customHeight="1" x14ac:dyDescent="0.2">
      <c r="A13" s="131" t="s">
        <v>603</v>
      </c>
      <c r="B13" s="181" t="s">
        <v>39</v>
      </c>
      <c r="C13" s="181"/>
      <c r="D13" s="181"/>
      <c r="E13" s="181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C104" sqref="C10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7" t="s">
        <v>662</v>
      </c>
      <c r="B1" s="158"/>
      <c r="C1" s="158"/>
      <c r="D1" s="158"/>
      <c r="E1" s="158"/>
      <c r="F1" s="158"/>
      <c r="G1" s="14" t="s">
        <v>617</v>
      </c>
      <c r="H1" s="25">
        <v>2022</v>
      </c>
    </row>
    <row r="2" spans="1:8" s="16" customFormat="1" ht="18.95" customHeight="1" x14ac:dyDescent="0.25">
      <c r="A2" s="157" t="s">
        <v>621</v>
      </c>
      <c r="B2" s="158"/>
      <c r="C2" s="158"/>
      <c r="D2" s="158"/>
      <c r="E2" s="158"/>
      <c r="F2" s="158"/>
      <c r="G2" s="14" t="s">
        <v>618</v>
      </c>
      <c r="H2" s="25" t="s">
        <v>620</v>
      </c>
    </row>
    <row r="3" spans="1:8" s="16" customFormat="1" ht="18.95" customHeight="1" x14ac:dyDescent="0.25">
      <c r="A3" s="157" t="s">
        <v>663</v>
      </c>
      <c r="B3" s="158"/>
      <c r="C3" s="158"/>
      <c r="D3" s="158"/>
      <c r="E3" s="158"/>
      <c r="F3" s="158"/>
      <c r="G3" s="14" t="s">
        <v>619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134683713.03</v>
      </c>
    </row>
    <row r="9" spans="1:8" x14ac:dyDescent="0.2">
      <c r="A9" s="22">
        <v>1115</v>
      </c>
      <c r="B9" s="20" t="s">
        <v>198</v>
      </c>
      <c r="C9" s="24">
        <v>3363004.82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924901.54</v>
      </c>
      <c r="D15" s="24">
        <v>928678.43</v>
      </c>
      <c r="E15" s="24">
        <v>926168.03</v>
      </c>
      <c r="F15" s="24">
        <v>930226.42</v>
      </c>
      <c r="G15" s="24">
        <v>936471.35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1087468.75</v>
      </c>
      <c r="D20" s="24">
        <v>1087468.75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175000</v>
      </c>
      <c r="D21" s="24">
        <v>175000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5041695.3499999996</v>
      </c>
      <c r="D23" s="24">
        <v>5041695.3499999996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600</v>
      </c>
      <c r="D24" s="24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3356262.96</v>
      </c>
      <c r="D27" s="24">
        <v>3356262.96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244418452.69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16607260.939999999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223113032.19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4698159.5599999996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84925910.75</v>
      </c>
      <c r="D62" s="24">
        <f t="shared" ref="D62:E62" si="0">SUM(D63:D70)</f>
        <v>0</v>
      </c>
      <c r="E62" s="24">
        <f t="shared" si="0"/>
        <v>-44897785.57</v>
      </c>
    </row>
    <row r="63" spans="1:9" x14ac:dyDescent="0.2">
      <c r="A63" s="22">
        <v>1241</v>
      </c>
      <c r="B63" s="20" t="s">
        <v>239</v>
      </c>
      <c r="C63" s="24">
        <v>13078124.52</v>
      </c>
      <c r="D63" s="24">
        <v>0</v>
      </c>
      <c r="E63" s="24">
        <v>-6875792.7599999998</v>
      </c>
    </row>
    <row r="64" spans="1:9" x14ac:dyDescent="0.2">
      <c r="A64" s="22">
        <v>1242</v>
      </c>
      <c r="B64" s="20" t="s">
        <v>240</v>
      </c>
      <c r="C64" s="24">
        <v>3269971.01</v>
      </c>
      <c r="D64" s="24">
        <v>0</v>
      </c>
      <c r="E64" s="24">
        <v>-1262982.49</v>
      </c>
    </row>
    <row r="65" spans="1:9" x14ac:dyDescent="0.2">
      <c r="A65" s="22">
        <v>1243</v>
      </c>
      <c r="B65" s="20" t="s">
        <v>241</v>
      </c>
      <c r="C65" s="24">
        <v>100453</v>
      </c>
      <c r="D65" s="24">
        <v>0</v>
      </c>
      <c r="E65" s="24">
        <v>-33020.21</v>
      </c>
    </row>
    <row r="66" spans="1:9" x14ac:dyDescent="0.2">
      <c r="A66" s="22">
        <v>1244</v>
      </c>
      <c r="B66" s="20" t="s">
        <v>242</v>
      </c>
      <c r="C66" s="24">
        <v>55829246.969999999</v>
      </c>
      <c r="D66" s="24">
        <v>0</v>
      </c>
      <c r="E66" s="24">
        <v>-34009110.140000001</v>
      </c>
    </row>
    <row r="67" spans="1:9" x14ac:dyDescent="0.2">
      <c r="A67" s="22">
        <v>1245</v>
      </c>
      <c r="B67" s="20" t="s">
        <v>243</v>
      </c>
      <c r="C67" s="24">
        <v>3821872.75</v>
      </c>
      <c r="D67" s="24">
        <v>0</v>
      </c>
      <c r="E67" s="24">
        <v>-480117.15</v>
      </c>
    </row>
    <row r="68" spans="1:9" x14ac:dyDescent="0.2">
      <c r="A68" s="22">
        <v>1246</v>
      </c>
      <c r="B68" s="20" t="s">
        <v>244</v>
      </c>
      <c r="C68" s="24">
        <v>8826242.5</v>
      </c>
      <c r="D68" s="24">
        <v>0</v>
      </c>
      <c r="E68" s="24">
        <v>-2236762.8199999998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135966.14000000001</v>
      </c>
      <c r="D74" s="24">
        <f>SUM(D75:D79)</f>
        <v>0</v>
      </c>
      <c r="E74" s="24">
        <f>SUM(E75:E79)</f>
        <v>50531.94</v>
      </c>
    </row>
    <row r="75" spans="1:9" x14ac:dyDescent="0.2">
      <c r="A75" s="22">
        <v>1251</v>
      </c>
      <c r="B75" s="20" t="s">
        <v>249</v>
      </c>
      <c r="C75" s="24">
        <v>97600.55</v>
      </c>
      <c r="D75" s="24">
        <v>0</v>
      </c>
      <c r="E75" s="24">
        <v>49545.62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38365.589999999997</v>
      </c>
      <c r="D78" s="24">
        <v>0</v>
      </c>
      <c r="E78" s="24">
        <v>986.32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1176759.67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1176759.67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8723120.4699999988</v>
      </c>
      <c r="D110" s="24">
        <f>SUM(D111:D119)</f>
        <v>8723120.4699999988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308220.24</v>
      </c>
      <c r="D111" s="24">
        <f>C111</f>
        <v>308220.24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746223.54</v>
      </c>
      <c r="D112" s="24">
        <f t="shared" ref="D112:D119" si="1">C112</f>
        <v>746223.54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2045912.32</v>
      </c>
      <c r="D113" s="24">
        <f t="shared" si="1"/>
        <v>2045912.32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8395.15</v>
      </c>
      <c r="D115" s="24">
        <f t="shared" si="1"/>
        <v>8395.15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2587474.69</v>
      </c>
      <c r="D117" s="24">
        <f t="shared" si="1"/>
        <v>2587474.69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3026894.53</v>
      </c>
      <c r="D119" s="24">
        <f t="shared" si="1"/>
        <v>3026894.53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9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activeCell="D115" sqref="D11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39891922.18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21034496.969999999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189994.2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19532300.890000001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870488.25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441713.63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3196932.5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3196932.5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12674860.85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652763.99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12022096.859999999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2089275.48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2089275.48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896356.37999999989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817163.94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14640.46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14551.98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50000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213977088.26999998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213977088.26999998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106158176.52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103927005.05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2000000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1891906.7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154503620.53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121950707.78</v>
      </c>
      <c r="D99" s="57">
        <f>C99/$C$98</f>
        <v>0.78930647295945278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71962146.530000001</v>
      </c>
      <c r="D100" s="57">
        <f t="shared" ref="D100:D163" si="0">C100/$C$98</f>
        <v>0.46576349656496946</v>
      </c>
      <c r="E100" s="56"/>
    </row>
    <row r="101" spans="1:5" x14ac:dyDescent="0.2">
      <c r="A101" s="54">
        <v>5111</v>
      </c>
      <c r="B101" s="51" t="s">
        <v>363</v>
      </c>
      <c r="C101" s="55">
        <v>51806730.890000001</v>
      </c>
      <c r="D101" s="57">
        <f t="shared" si="0"/>
        <v>0.33531078891410621</v>
      </c>
      <c r="E101" s="56"/>
    </row>
    <row r="102" spans="1:5" x14ac:dyDescent="0.2">
      <c r="A102" s="54">
        <v>5112</v>
      </c>
      <c r="B102" s="51" t="s">
        <v>364</v>
      </c>
      <c r="C102" s="55">
        <v>1512296.31</v>
      </c>
      <c r="D102" s="57">
        <f t="shared" si="0"/>
        <v>9.788096258277373E-3</v>
      </c>
      <c r="E102" s="56"/>
    </row>
    <row r="103" spans="1:5" x14ac:dyDescent="0.2">
      <c r="A103" s="54">
        <v>5113</v>
      </c>
      <c r="B103" s="51" t="s">
        <v>365</v>
      </c>
      <c r="C103" s="55">
        <v>1459270.41</v>
      </c>
      <c r="D103" s="57">
        <f t="shared" si="0"/>
        <v>9.4448945920762618E-3</v>
      </c>
      <c r="E103" s="56"/>
    </row>
    <row r="104" spans="1:5" x14ac:dyDescent="0.2">
      <c r="A104" s="54">
        <v>5114</v>
      </c>
      <c r="B104" s="51" t="s">
        <v>366</v>
      </c>
      <c r="C104" s="55">
        <v>6259662.3200000003</v>
      </c>
      <c r="D104" s="57">
        <f t="shared" si="0"/>
        <v>4.0514664307070784E-2</v>
      </c>
      <c r="E104" s="56"/>
    </row>
    <row r="105" spans="1:5" x14ac:dyDescent="0.2">
      <c r="A105" s="54">
        <v>5115</v>
      </c>
      <c r="B105" s="51" t="s">
        <v>367</v>
      </c>
      <c r="C105" s="55">
        <v>10924186.6</v>
      </c>
      <c r="D105" s="57">
        <f t="shared" si="0"/>
        <v>7.0705052493438808E-2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26543953.060000002</v>
      </c>
      <c r="D107" s="57">
        <f t="shared" si="0"/>
        <v>0.17180149545327941</v>
      </c>
      <c r="E107" s="56"/>
    </row>
    <row r="108" spans="1:5" x14ac:dyDescent="0.2">
      <c r="A108" s="54">
        <v>5121</v>
      </c>
      <c r="B108" s="51" t="s">
        <v>370</v>
      </c>
      <c r="C108" s="55">
        <v>1616276.88</v>
      </c>
      <c r="D108" s="57">
        <f t="shared" si="0"/>
        <v>1.0461093885409417E-2</v>
      </c>
      <c r="E108" s="56"/>
    </row>
    <row r="109" spans="1:5" x14ac:dyDescent="0.2">
      <c r="A109" s="54">
        <v>5122</v>
      </c>
      <c r="B109" s="51" t="s">
        <v>371</v>
      </c>
      <c r="C109" s="55">
        <v>226461.28</v>
      </c>
      <c r="D109" s="57">
        <f t="shared" si="0"/>
        <v>1.4657344547859832E-3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13120599.210000001</v>
      </c>
      <c r="D111" s="57">
        <f t="shared" si="0"/>
        <v>8.4920982207354626E-2</v>
      </c>
      <c r="E111" s="56"/>
    </row>
    <row r="112" spans="1:5" x14ac:dyDescent="0.2">
      <c r="A112" s="54">
        <v>5125</v>
      </c>
      <c r="B112" s="51" t="s">
        <v>374</v>
      </c>
      <c r="C112" s="55">
        <v>274425.08</v>
      </c>
      <c r="D112" s="57">
        <f t="shared" si="0"/>
        <v>1.7761724874707052E-3</v>
      </c>
      <c r="E112" s="56"/>
    </row>
    <row r="113" spans="1:5" x14ac:dyDescent="0.2">
      <c r="A113" s="54">
        <v>5126</v>
      </c>
      <c r="B113" s="51" t="s">
        <v>375</v>
      </c>
      <c r="C113" s="55">
        <v>7527045.8600000003</v>
      </c>
      <c r="D113" s="57">
        <f t="shared" si="0"/>
        <v>4.8717601789392842E-2</v>
      </c>
      <c r="E113" s="56"/>
    </row>
    <row r="114" spans="1:5" x14ac:dyDescent="0.2">
      <c r="A114" s="54">
        <v>5127</v>
      </c>
      <c r="B114" s="51" t="s">
        <v>376</v>
      </c>
      <c r="C114" s="55">
        <v>961826.34</v>
      </c>
      <c r="D114" s="57">
        <f t="shared" si="0"/>
        <v>6.2252673218958126E-3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2817318.41</v>
      </c>
      <c r="D116" s="57">
        <f t="shared" si="0"/>
        <v>1.8234643306970021E-2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23444608.190000001</v>
      </c>
      <c r="D117" s="57">
        <f t="shared" si="0"/>
        <v>0.15174148094120393</v>
      </c>
      <c r="E117" s="56"/>
    </row>
    <row r="118" spans="1:5" x14ac:dyDescent="0.2">
      <c r="A118" s="54">
        <v>5131</v>
      </c>
      <c r="B118" s="51" t="s">
        <v>380</v>
      </c>
      <c r="C118" s="55">
        <v>6716819.5999999996</v>
      </c>
      <c r="D118" s="57">
        <f t="shared" si="0"/>
        <v>4.3473541765293409E-2</v>
      </c>
      <c r="E118" s="56"/>
    </row>
    <row r="119" spans="1:5" x14ac:dyDescent="0.2">
      <c r="A119" s="54">
        <v>5132</v>
      </c>
      <c r="B119" s="51" t="s">
        <v>381</v>
      </c>
      <c r="C119" s="55">
        <v>379772.62</v>
      </c>
      <c r="D119" s="57">
        <f t="shared" si="0"/>
        <v>2.4580176095372434E-3</v>
      </c>
      <c r="E119" s="56"/>
    </row>
    <row r="120" spans="1:5" x14ac:dyDescent="0.2">
      <c r="A120" s="54">
        <v>5133</v>
      </c>
      <c r="B120" s="51" t="s">
        <v>382</v>
      </c>
      <c r="C120" s="55">
        <v>3853048.46</v>
      </c>
      <c r="D120" s="57">
        <f t="shared" si="0"/>
        <v>2.4938240584801395E-2</v>
      </c>
      <c r="E120" s="56"/>
    </row>
    <row r="121" spans="1:5" x14ac:dyDescent="0.2">
      <c r="A121" s="54">
        <v>5134</v>
      </c>
      <c r="B121" s="51" t="s">
        <v>383</v>
      </c>
      <c r="C121" s="55">
        <v>1694078.31</v>
      </c>
      <c r="D121" s="57">
        <f t="shared" si="0"/>
        <v>1.0964651211335597E-2</v>
      </c>
      <c r="E121" s="56"/>
    </row>
    <row r="122" spans="1:5" x14ac:dyDescent="0.2">
      <c r="A122" s="54">
        <v>5135</v>
      </c>
      <c r="B122" s="51" t="s">
        <v>384</v>
      </c>
      <c r="C122" s="55">
        <v>1178807.29</v>
      </c>
      <c r="D122" s="57">
        <f t="shared" si="0"/>
        <v>7.6296418553577572E-3</v>
      </c>
      <c r="E122" s="56"/>
    </row>
    <row r="123" spans="1:5" x14ac:dyDescent="0.2">
      <c r="A123" s="54">
        <v>5136</v>
      </c>
      <c r="B123" s="51" t="s">
        <v>385</v>
      </c>
      <c r="C123" s="55">
        <v>1153602.06</v>
      </c>
      <c r="D123" s="57">
        <f t="shared" si="0"/>
        <v>7.4665050310326218E-3</v>
      </c>
      <c r="E123" s="56"/>
    </row>
    <row r="124" spans="1:5" x14ac:dyDescent="0.2">
      <c r="A124" s="54">
        <v>5137</v>
      </c>
      <c r="B124" s="51" t="s">
        <v>386</v>
      </c>
      <c r="C124" s="55">
        <v>35115.480000000003</v>
      </c>
      <c r="D124" s="57">
        <f t="shared" si="0"/>
        <v>2.2727933416409244E-4</v>
      </c>
      <c r="E124" s="56"/>
    </row>
    <row r="125" spans="1:5" x14ac:dyDescent="0.2">
      <c r="A125" s="54">
        <v>5138</v>
      </c>
      <c r="B125" s="51" t="s">
        <v>387</v>
      </c>
      <c r="C125" s="55">
        <v>1493285.9</v>
      </c>
      <c r="D125" s="57">
        <f t="shared" si="0"/>
        <v>9.6650544167024757E-3</v>
      </c>
      <c r="E125" s="56"/>
    </row>
    <row r="126" spans="1:5" x14ac:dyDescent="0.2">
      <c r="A126" s="54">
        <v>5139</v>
      </c>
      <c r="B126" s="51" t="s">
        <v>388</v>
      </c>
      <c r="C126" s="55">
        <v>6940078.4699999997</v>
      </c>
      <c r="D126" s="57">
        <f t="shared" si="0"/>
        <v>4.4918549132979338E-2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15581359.41</v>
      </c>
      <c r="D127" s="57">
        <f t="shared" si="0"/>
        <v>0.10084785946472086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8010328.0800000001</v>
      </c>
      <c r="D131" s="57">
        <f t="shared" si="0"/>
        <v>5.1845568747980457E-2</v>
      </c>
      <c r="E131" s="56"/>
    </row>
    <row r="132" spans="1:5" x14ac:dyDescent="0.2">
      <c r="A132" s="54">
        <v>5221</v>
      </c>
      <c r="B132" s="51" t="s">
        <v>394</v>
      </c>
      <c r="C132" s="55">
        <v>8010328.0800000001</v>
      </c>
      <c r="D132" s="57">
        <f t="shared" si="0"/>
        <v>5.1845568747980457E-2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4434209.93</v>
      </c>
      <c r="D137" s="57">
        <f t="shared" si="0"/>
        <v>2.8699715351583027E-2</v>
      </c>
      <c r="E137" s="56"/>
    </row>
    <row r="138" spans="1:5" x14ac:dyDescent="0.2">
      <c r="A138" s="54">
        <v>5241</v>
      </c>
      <c r="B138" s="51" t="s">
        <v>398</v>
      </c>
      <c r="C138" s="55">
        <v>4271119.93</v>
      </c>
      <c r="D138" s="57">
        <f t="shared" si="0"/>
        <v>2.7644141382244667E-2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163090</v>
      </c>
      <c r="D140" s="57">
        <f t="shared" si="0"/>
        <v>1.0555739693383611E-3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3136821.4</v>
      </c>
      <c r="D142" s="57">
        <f t="shared" si="0"/>
        <v>2.0302575365157366E-2</v>
      </c>
      <c r="E142" s="56"/>
    </row>
    <row r="143" spans="1:5" x14ac:dyDescent="0.2">
      <c r="A143" s="54">
        <v>5251</v>
      </c>
      <c r="B143" s="51" t="s">
        <v>402</v>
      </c>
      <c r="C143" s="55">
        <v>53778</v>
      </c>
      <c r="D143" s="57">
        <f t="shared" si="0"/>
        <v>3.4806951329375429E-4</v>
      </c>
      <c r="E143" s="56"/>
    </row>
    <row r="144" spans="1:5" x14ac:dyDescent="0.2">
      <c r="A144" s="54">
        <v>5252</v>
      </c>
      <c r="B144" s="51" t="s">
        <v>403</v>
      </c>
      <c r="C144" s="55">
        <v>3083043.4</v>
      </c>
      <c r="D144" s="57">
        <f t="shared" si="0"/>
        <v>1.9954505851863612E-2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1219682.26</v>
      </c>
      <c r="D160" s="57">
        <f t="shared" si="0"/>
        <v>7.894198568396486E-3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1219682.26</v>
      </c>
      <c r="D167" s="57">
        <f t="shared" si="1"/>
        <v>7.894198568396486E-3</v>
      </c>
      <c r="E167" s="56"/>
    </row>
    <row r="168" spans="1:5" x14ac:dyDescent="0.2">
      <c r="A168" s="54">
        <v>5331</v>
      </c>
      <c r="B168" s="51" t="s">
        <v>424</v>
      </c>
      <c r="C168" s="55">
        <v>1219682.26</v>
      </c>
      <c r="D168" s="57">
        <f t="shared" si="1"/>
        <v>7.894198568396486E-3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359482.93</v>
      </c>
      <c r="D170" s="57">
        <f t="shared" si="1"/>
        <v>2.326695832543284E-3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359482.93</v>
      </c>
      <c r="D171" s="57">
        <f t="shared" si="1"/>
        <v>2.326695832543284E-3</v>
      </c>
      <c r="E171" s="56"/>
    </row>
    <row r="172" spans="1:5" x14ac:dyDescent="0.2">
      <c r="A172" s="54">
        <v>5411</v>
      </c>
      <c r="B172" s="51" t="s">
        <v>428</v>
      </c>
      <c r="C172" s="55">
        <v>359482.93</v>
      </c>
      <c r="D172" s="57">
        <f t="shared" si="1"/>
        <v>2.326695832543284E-3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15392388.15</v>
      </c>
      <c r="D218" s="57">
        <f t="shared" si="1"/>
        <v>9.9624773174886591E-2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15392388.15</v>
      </c>
      <c r="D219" s="57">
        <f t="shared" si="1"/>
        <v>9.9624773174886591E-2</v>
      </c>
      <c r="E219" s="56"/>
    </row>
    <row r="220" spans="1:5" x14ac:dyDescent="0.2">
      <c r="A220" s="54">
        <v>5611</v>
      </c>
      <c r="B220" s="51" t="s">
        <v>468</v>
      </c>
      <c r="C220" s="55">
        <v>15392388.15</v>
      </c>
      <c r="D220" s="57">
        <f t="shared" si="1"/>
        <v>9.9624773174886591E-2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27" sqref="E2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9" t="s">
        <v>662</v>
      </c>
      <c r="B1" s="159"/>
      <c r="C1" s="159"/>
      <c r="D1" s="27" t="s">
        <v>617</v>
      </c>
      <c r="E1" s="28">
        <v>2022</v>
      </c>
    </row>
    <row r="2" spans="1:5" ht="18.95" customHeight="1" x14ac:dyDescent="0.2">
      <c r="A2" s="159" t="s">
        <v>623</v>
      </c>
      <c r="B2" s="159"/>
      <c r="C2" s="159"/>
      <c r="D2" s="27" t="s">
        <v>618</v>
      </c>
      <c r="E2" s="28" t="s">
        <v>620</v>
      </c>
    </row>
    <row r="3" spans="1:5" ht="18.95" customHeight="1" x14ac:dyDescent="0.2">
      <c r="A3" s="159" t="s">
        <v>663</v>
      </c>
      <c r="B3" s="159"/>
      <c r="C3" s="159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22266596.239999998</v>
      </c>
    </row>
    <row r="9" spans="1:5" x14ac:dyDescent="0.2">
      <c r="A9" s="33">
        <v>3120</v>
      </c>
      <c r="B9" s="29" t="s">
        <v>469</v>
      </c>
      <c r="C9" s="34">
        <v>1052896.68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99365389.920000002</v>
      </c>
    </row>
    <row r="15" spans="1:5" x14ac:dyDescent="0.2">
      <c r="A15" s="33">
        <v>3220</v>
      </c>
      <c r="B15" s="29" t="s">
        <v>473</v>
      </c>
      <c r="C15" s="34">
        <v>299569455.99000001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67111.3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67111.3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C43" sqref="C4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9" t="s">
        <v>662</v>
      </c>
      <c r="B1" s="159"/>
      <c r="C1" s="159"/>
      <c r="D1" s="27" t="s">
        <v>617</v>
      </c>
      <c r="E1" s="28">
        <v>2022</v>
      </c>
    </row>
    <row r="2" spans="1:5" s="35" customFormat="1" ht="18.95" customHeight="1" x14ac:dyDescent="0.25">
      <c r="A2" s="159" t="s">
        <v>624</v>
      </c>
      <c r="B2" s="159"/>
      <c r="C2" s="159"/>
      <c r="D2" s="27" t="s">
        <v>618</v>
      </c>
      <c r="E2" s="28" t="s">
        <v>620</v>
      </c>
    </row>
    <row r="3" spans="1:5" s="35" customFormat="1" ht="18.95" customHeight="1" x14ac:dyDescent="0.25">
      <c r="A3" s="159" t="s">
        <v>663</v>
      </c>
      <c r="B3" s="159"/>
      <c r="C3" s="159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5599081.0599999996</v>
      </c>
      <c r="D9" s="34">
        <v>16556224.970000001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134683713.03</v>
      </c>
      <c r="D11" s="34">
        <v>60258345.280000001</v>
      </c>
    </row>
    <row r="12" spans="1:5" x14ac:dyDescent="0.2">
      <c r="A12" s="33">
        <v>1115</v>
      </c>
      <c r="B12" s="29" t="s">
        <v>198</v>
      </c>
      <c r="C12" s="34">
        <v>3363004.82</v>
      </c>
      <c r="D12" s="34">
        <v>3659452.59</v>
      </c>
    </row>
    <row r="13" spans="1:5" x14ac:dyDescent="0.2">
      <c r="A13" s="33">
        <v>1116</v>
      </c>
      <c r="B13" s="29" t="s">
        <v>489</v>
      </c>
      <c r="C13" s="34">
        <v>30957.13</v>
      </c>
      <c r="D13" s="34">
        <v>30957.13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143676756.03999999</v>
      </c>
      <c r="D15" s="143">
        <f>SUM(D8:D14)</f>
        <v>80504979.969999999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29897936.199999999</v>
      </c>
      <c r="D20" s="143">
        <f>SUM(D21:D27)</f>
        <v>29891788.43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29248697.16</v>
      </c>
      <c r="D25" s="140">
        <v>29242549.390000001</v>
      </c>
      <c r="E25" s="138"/>
    </row>
    <row r="26" spans="1:5" x14ac:dyDescent="0.2">
      <c r="A26" s="33">
        <v>1236</v>
      </c>
      <c r="B26" s="29" t="s">
        <v>236</v>
      </c>
      <c r="C26" s="34">
        <v>649239.04000000004</v>
      </c>
      <c r="D26" s="140">
        <v>649239.04000000004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1540965.94</v>
      </c>
      <c r="D28" s="143">
        <f>SUM(D29:D36)</f>
        <v>1540965.94</v>
      </c>
      <c r="E28" s="138"/>
    </row>
    <row r="29" spans="1:5" x14ac:dyDescent="0.2">
      <c r="A29" s="33">
        <v>1241</v>
      </c>
      <c r="B29" s="29" t="s">
        <v>239</v>
      </c>
      <c r="C29" s="34">
        <v>107369.7</v>
      </c>
      <c r="D29" s="140">
        <v>107369.7</v>
      </c>
      <c r="E29" s="138"/>
    </row>
    <row r="30" spans="1:5" x14ac:dyDescent="0.2">
      <c r="A30" s="33">
        <v>1242</v>
      </c>
      <c r="B30" s="29" t="s">
        <v>240</v>
      </c>
      <c r="C30" s="34">
        <v>30624</v>
      </c>
      <c r="D30" s="140">
        <v>30624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1388000</v>
      </c>
      <c r="D32" s="140">
        <v>1388000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14972.24</v>
      </c>
      <c r="D34" s="140">
        <v>14972.24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31438902.140000001</v>
      </c>
      <c r="D43" s="143">
        <f>D20+D28+D37</f>
        <v>31432754.370000001</v>
      </c>
      <c r="E43" s="140"/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99365389.920000002</v>
      </c>
      <c r="D47" s="143">
        <v>132649066.83</v>
      </c>
    </row>
    <row r="48" spans="1:5" x14ac:dyDescent="0.2">
      <c r="A48" s="139"/>
      <c r="B48" s="144" t="s">
        <v>629</v>
      </c>
      <c r="C48" s="143">
        <f>C49+C61+C93+C96</f>
        <v>17329406.800000001</v>
      </c>
      <c r="D48" s="143">
        <f>D49+D61+D93+D96</f>
        <v>12353313.459999999</v>
      </c>
    </row>
    <row r="49" spans="1:4" x14ac:dyDescent="0.2">
      <c r="A49" s="141">
        <v>5400</v>
      </c>
      <c r="B49" s="142" t="s">
        <v>426</v>
      </c>
      <c r="C49" s="143">
        <f>C50+C52+C54+C56+C58</f>
        <v>359482.93</v>
      </c>
      <c r="D49" s="143">
        <f>D50+D52+D54+D56+D58</f>
        <v>169821.26</v>
      </c>
    </row>
    <row r="50" spans="1:4" x14ac:dyDescent="0.2">
      <c r="A50" s="139">
        <v>5410</v>
      </c>
      <c r="B50" s="138" t="s">
        <v>630</v>
      </c>
      <c r="C50" s="140">
        <f>C51</f>
        <v>359482.93</v>
      </c>
      <c r="D50" s="140">
        <f>D51</f>
        <v>169821.26</v>
      </c>
    </row>
    <row r="51" spans="1:4" x14ac:dyDescent="0.2">
      <c r="A51" s="139">
        <v>5411</v>
      </c>
      <c r="B51" s="138" t="s">
        <v>428</v>
      </c>
      <c r="C51" s="140">
        <v>359482.93</v>
      </c>
      <c r="D51" s="140">
        <v>169821.26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0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0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0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15392388.15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15392388.15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15392388.15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1577535.72</v>
      </c>
      <c r="D96" s="143">
        <f>SUM(D97:D101)</f>
        <v>12183492.199999999</v>
      </c>
    </row>
    <row r="97" spans="1:4" x14ac:dyDescent="0.2">
      <c r="A97" s="139">
        <v>2111</v>
      </c>
      <c r="B97" s="138" t="s">
        <v>643</v>
      </c>
      <c r="C97" s="140">
        <v>1013209.08</v>
      </c>
      <c r="D97" s="140">
        <v>1152627.24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9316.23</v>
      </c>
    </row>
    <row r="99" spans="1:4" x14ac:dyDescent="0.2">
      <c r="A99" s="139">
        <v>2112</v>
      </c>
      <c r="B99" s="138" t="s">
        <v>645</v>
      </c>
      <c r="C99" s="140">
        <v>564326.64</v>
      </c>
      <c r="D99" s="140">
        <v>2411610.34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8609938.3900000006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1089846.3599999999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1089846.3599999999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49939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1039907.36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116694796.72</v>
      </c>
      <c r="D113" s="143">
        <f>D47+D48-D102</f>
        <v>143912533.92999998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2022-07-25T18:54:08Z</cp:lastPrinted>
  <dcterms:created xsi:type="dcterms:W3CDTF">2012-12-11T20:36:24Z</dcterms:created>
  <dcterms:modified xsi:type="dcterms:W3CDTF">2022-07-25T19:21:57Z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