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Digitales\"/>
    </mc:Choice>
  </mc:AlternateContent>
  <xr:revisionPtr revIDLastSave="0" documentId="13_ncr:1_{EB3CB359-F95E-4D36-AAED-FC55F467D5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48" i="2" l="1"/>
  <c r="C55" i="2"/>
  <c r="C54" i="2" s="1"/>
  <c r="B55" i="2"/>
  <c r="B54" i="2" s="1"/>
  <c r="B59" i="2" l="1"/>
  <c r="C48" i="2"/>
  <c r="C59" i="2" s="1"/>
  <c r="B41" i="2"/>
  <c r="B36" i="2"/>
  <c r="C36" i="2"/>
  <c r="C43" i="2"/>
  <c r="C41" i="2" s="1"/>
  <c r="C4" i="2"/>
  <c r="B4" i="2"/>
  <c r="B16" i="2"/>
  <c r="C16" i="2"/>
  <c r="B33" i="2" l="1"/>
  <c r="B45" i="2"/>
  <c r="C45" i="2"/>
  <c r="C33" i="2"/>
  <c r="C61" i="2" s="1"/>
  <c r="C65" i="2" s="1"/>
  <c r="B61" i="2" l="1"/>
  <c r="B63" i="2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<sst xmlns="http://schemas.openxmlformats.org/spreadsheetml/2006/main" count="58" uniqueCount="50">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</sst>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7" fillId="0" borderId="0" xfId="8" applyFont="1" applyFill="1" applyBorder="1" applyProtection="1">
      <protection locked="0"/>
    </xf>
    <xf numFmtId="0" fontId="6" fillId="2" borderId="4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wrapText="1" indent="1"/>
    </xf>
    <xf numFmtId="0" fontId="7" fillId="0" borderId="4" xfId="8" applyFont="1" applyFill="1" applyBorder="1" applyAlignment="1" applyProtection="1">
      <alignment horizontal="center" vertical="top" wrapText="1"/>
      <protection locked="0"/>
    </xf>
    <xf numFmtId="0" fontId="6" fillId="0" borderId="4" xfId="8" applyFont="1" applyFill="1" applyBorder="1" applyAlignment="1">
      <alignment horizontal="left" vertical="top" wrapText="1" indent="2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>
      <alignment horizontal="left" vertical="top" wrapText="1" indent="3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>
      <alignment horizontal="left" vertical="top" wrapText="1"/>
    </xf>
    <xf numFmtId="0" fontId="6" fillId="0" borderId="4" xfId="8" applyFont="1" applyFill="1" applyBorder="1" applyAlignment="1">
      <alignment vertical="top" wrapText="1"/>
    </xf>
    <xf numFmtId="0" fontId="7" fillId="0" borderId="4" xfId="8" applyFont="1" applyFill="1" applyBorder="1" applyAlignment="1">
      <alignment vertical="top" wrapText="1"/>
    </xf>
    <xf numFmtId="4" fontId="7" fillId="0" borderId="4" xfId="8" applyNumberFormat="1" applyFont="1" applyFill="1" applyBorder="1" applyAlignment="1">
      <alignment vertical="top"/>
    </xf>
    <xf numFmtId="4" fontId="7" fillId="0" borderId="0" xfId="8" applyNumberFormat="1" applyFont="1" applyFill="1" applyBorder="1" applyProtection="1">
      <protection locked="0"/>
    </xf>
    <xf numFmtId="0" fontId="10" fillId="0" borderId="4" xfId="0" applyFont="1" applyBorder="1"/>
    <xf numFmtId="4" fontId="7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10" fillId="0" borderId="0" xfId="0" applyFont="1" applyAlignment="1">
      <alignment wrapText="1"/>
    </xf>
    <xf numFmtId="39" fontId="0" fillId="0" borderId="5" xfId="0" applyNumberFormat="1" applyFill="1" applyBorder="1"/>
    <xf numFmtId="4" fontId="7" fillId="0" borderId="4" xfId="8" applyNumberFormat="1" applyFont="1" applyFill="1" applyBorder="1" applyAlignment="1" applyProtection="1">
      <alignment vertical="top"/>
      <protection locked="0"/>
    </xf>
    <xf numFmtId="0" fontId="10" fillId="0" borderId="4" xfId="0" applyFont="1" applyFill="1" applyBorder="1"/>
  </cellXfs>
  <cellStyles count="6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2 5" xfId="44" xr:uid="{4E25CE39-A0A1-4251-8C97-68C332D983E8}"/>
    <cellStyle name="Millares 2 2 6" xfId="53" xr:uid="{9DD7BC6C-652E-416B-B1C6-0D4166952690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3 5" xfId="45" xr:uid="{CC258653-E5FA-4331-B2AE-146AEA4C80B3}"/>
    <cellStyle name="Millares 2 3 6" xfId="54" xr:uid="{CA8303B3-F0B5-494D-9E9F-53D61F4D7A1A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2 7" xfId="43" xr:uid="{4D79D9D1-7340-4575-8F9E-BF612B62B3A1}"/>
    <cellStyle name="Millares 2 8" xfId="52" xr:uid="{6CDE2984-1A27-4959-881B-96660127C1D5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illares 3 5" xfId="46" xr:uid="{18CF4336-13BC-4829-A8B2-74DB0471776F}"/>
    <cellStyle name="Millares 3 6" xfId="55" xr:uid="{EC17316F-077E-4CEC-91ED-57F08DA35138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Moneda 2 5" xfId="47" xr:uid="{623415E8-A715-483F-BE2D-74CA61BB26A1}"/>
    <cellStyle name="Moneda 2 6" xfId="56" xr:uid="{99653E1F-3B42-41D5-AFAC-A2160467299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2 6" xfId="48" xr:uid="{060E07EB-CA2A-4E2B-AE6B-390C6CFDC365}"/>
    <cellStyle name="Normal 2 7" xfId="57" xr:uid="{D80CDF19-5538-4ACE-9561-D5200EC0425E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3 5" xfId="49" xr:uid="{4E554BE2-2E64-43C6-B348-0E24DCB5310E}"/>
    <cellStyle name="Normal 3 6" xfId="58" xr:uid="{DE111197-4A65-4AB2-AF27-34A97494D11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2 5" xfId="51" xr:uid="{1B395E7C-4A32-4ECE-A144-453DB2182FFD}"/>
    <cellStyle name="Normal 6 2 6" xfId="60" xr:uid="{2665BD89-FB5B-4992-905E-D2673196EF33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  <cellStyle name="Normal 6 6" xfId="50" xr:uid="{0C57C4D1-CD31-4108-9081-91949FFF57F5}"/>
    <cellStyle name="Normal 6 7" xfId="59" xr:uid="{D95BDC7C-C776-4858-81D6-3004C43D7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2"/>
  <sheetViews>
    <sheetView tabSelected="1" zoomScaleNormal="100" workbookViewId="0">
      <selection activeCell="F65" sqref="F6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222752097.78000003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19751340.030000001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1007461.94</v>
      </c>
      <c r="C7" s="9">
        <v>7014161.5099999998</v>
      </c>
    </row>
    <row r="8" spans="1:3" ht="11.25" customHeight="1" x14ac:dyDescent="0.2">
      <c r="A8" s="8" t="s">
        <v>4</v>
      </c>
      <c r="B8" s="9">
        <v>12348880.880000001</v>
      </c>
      <c r="C8" s="9">
        <v>25379899.210000001</v>
      </c>
    </row>
    <row r="9" spans="1:3" ht="11.25" customHeight="1" x14ac:dyDescent="0.2">
      <c r="A9" s="8" t="s">
        <v>35</v>
      </c>
      <c r="B9" s="9">
        <v>1091991.76</v>
      </c>
      <c r="C9" s="9">
        <v>3597372</v>
      </c>
    </row>
    <row r="10" spans="1:3" ht="11.25" customHeight="1" x14ac:dyDescent="0.2">
      <c r="A10" s="8" t="s">
        <v>36</v>
      </c>
      <c r="B10" s="9">
        <v>927790.06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187624633.11000001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5"/>
      <c r="C15" s="15"/>
    </row>
    <row r="16" spans="1:3" ht="11.25" customHeight="1" x14ac:dyDescent="0.2">
      <c r="A16" s="6" t="s">
        <v>6</v>
      </c>
      <c r="B16" s="7">
        <f>SUBTOTAL(9,B17:B32)</f>
        <v>131792373.28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69677605.969999999</v>
      </c>
      <c r="C17" s="9">
        <v>154937461.56</v>
      </c>
    </row>
    <row r="18" spans="1:3" ht="11.25" customHeight="1" x14ac:dyDescent="0.2">
      <c r="A18" s="8" t="s">
        <v>8</v>
      </c>
      <c r="B18" s="9">
        <v>19791511.050000001</v>
      </c>
      <c r="C18" s="9">
        <v>34924033.609999999</v>
      </c>
    </row>
    <row r="19" spans="1:3" ht="11.25" customHeight="1" x14ac:dyDescent="0.2">
      <c r="A19" s="8" t="s">
        <v>9</v>
      </c>
      <c r="B19" s="9">
        <v>21588100.16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7799446.9800000004</v>
      </c>
      <c r="C21" s="9">
        <v>15417803.029999999</v>
      </c>
    </row>
    <row r="22" spans="1:3" ht="11.25" customHeight="1" x14ac:dyDescent="0.2">
      <c r="A22" s="8" t="s">
        <v>42</v>
      </c>
      <c r="B22" s="9">
        <v>0</v>
      </c>
      <c r="C22" s="9">
        <v>8956836.7100000009</v>
      </c>
    </row>
    <row r="23" spans="1:3" ht="11.25" customHeight="1" x14ac:dyDescent="0.2">
      <c r="A23" s="8" t="s">
        <v>12</v>
      </c>
      <c r="B23" s="9">
        <v>9247428.1699999999</v>
      </c>
      <c r="C23" s="9">
        <v>39175580.600000001</v>
      </c>
    </row>
    <row r="24" spans="1:3" ht="11.25" customHeight="1" x14ac:dyDescent="0.2">
      <c r="A24" s="8" t="s">
        <v>13</v>
      </c>
      <c r="B24" s="9">
        <v>3245215.87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20000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/>
      <c r="C32" s="9">
        <v>0</v>
      </c>
    </row>
    <row r="33" spans="1:3" ht="11.25" customHeight="1" x14ac:dyDescent="0.2">
      <c r="A33" s="4" t="s">
        <v>44</v>
      </c>
      <c r="B33" s="7">
        <f>B4-B16</f>
        <v>90959724.50000003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68896647.730000004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16">
        <v>68896647.730000004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6</v>
      </c>
      <c r="B41" s="7">
        <f>SUBTOTAL(9,B42:B44)</f>
        <v>24543425.16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23">
        <v>21943562.030000001</v>
      </c>
      <c r="C42" s="24">
        <v>198752833.49000001</v>
      </c>
    </row>
    <row r="43" spans="1:3" ht="11.25" customHeight="1" x14ac:dyDescent="0.2">
      <c r="A43" s="8" t="s">
        <v>22</v>
      </c>
      <c r="B43" s="23">
        <v>2599863.13</v>
      </c>
      <c r="C43" s="24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24">
        <v>5985.6</v>
      </c>
    </row>
    <row r="45" spans="1:3" ht="11.25" customHeight="1" x14ac:dyDescent="0.2">
      <c r="A45" s="4" t="s">
        <v>45</v>
      </c>
      <c r="B45" s="7">
        <f>B36-B41</f>
        <v>44353222.570000008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3516305.27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3516305.27</v>
      </c>
      <c r="C52" s="9">
        <v>23266759.210000001</v>
      </c>
    </row>
    <row r="53" spans="1:3" ht="11.25" customHeight="1" x14ac:dyDescent="0.2">
      <c r="A53" s="10"/>
      <c r="B53" s="25"/>
      <c r="C53" s="25"/>
    </row>
    <row r="54" spans="1:3" ht="11.25" customHeight="1" x14ac:dyDescent="0.2">
      <c r="A54" s="6" t="s">
        <v>6</v>
      </c>
      <c r="B54" s="7">
        <f>SUBTOTAL(9,B55:B58)</f>
        <v>121791974.57000001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1112506.8999999999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23">
        <v>1112506.8999999999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120679467.67</v>
      </c>
      <c r="C58" s="9">
        <v>0</v>
      </c>
    </row>
    <row r="59" spans="1:3" ht="11.25" customHeight="1" x14ac:dyDescent="0.2">
      <c r="A59" s="4" t="s">
        <v>46</v>
      </c>
      <c r="B59" s="7">
        <f>B48-B54</f>
        <v>-118275669.30000001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17037277.770000041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25"/>
      <c r="C64" s="25"/>
    </row>
    <row r="65" spans="1:3" ht="11.25" customHeight="1" x14ac:dyDescent="0.2">
      <c r="A65" s="4" t="s">
        <v>33</v>
      </c>
      <c r="B65" s="7">
        <f>B61+B63</f>
        <v>126448724.37000005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1" t="s">
        <v>38</v>
      </c>
      <c r="B68" s="22"/>
      <c r="C68" s="22"/>
    </row>
    <row r="71" spans="1:3" x14ac:dyDescent="0.2">
      <c r="B71" s="17"/>
    </row>
    <row r="72" spans="1:3" x14ac:dyDescent="0.2">
      <c r="B72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2021-07-29T14:46:18Z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