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8B3A9046-6176-4C47-B4CD-E1B44F72B31F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4" l="1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H93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E91" i="4"/>
  <c r="H91" i="4" s="1"/>
  <c r="C105" i="4"/>
  <c r="G83" i="4"/>
  <c r="F83" i="4"/>
  <c r="E81" i="4"/>
  <c r="H81" i="4" s="1"/>
  <c r="E80" i="4"/>
  <c r="H80" i="4" s="1"/>
  <c r="E79" i="4"/>
  <c r="H79" i="4" s="1"/>
  <c r="E78" i="4"/>
  <c r="H78" i="4" s="1"/>
  <c r="D83" i="4"/>
  <c r="C83" i="4"/>
  <c r="E13" i="4"/>
  <c r="E12" i="4"/>
  <c r="E11" i="4"/>
  <c r="E10" i="4"/>
  <c r="E9" i="4"/>
  <c r="E8" i="4"/>
  <c r="E7" i="4"/>
  <c r="G69" i="4"/>
  <c r="F69" i="4"/>
  <c r="D69" i="4"/>
  <c r="C69" i="4"/>
  <c r="H12" i="4" l="1"/>
  <c r="H9" i="4"/>
  <c r="H13" i="4"/>
  <c r="H8" i="4"/>
  <c r="H10" i="4"/>
  <c r="H105" i="4"/>
  <c r="H7" i="4"/>
  <c r="H11" i="4"/>
  <c r="H83" i="4"/>
  <c r="E83" i="4"/>
  <c r="E105" i="4"/>
  <c r="E69" i="4"/>
  <c r="H69" i="4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53" i="6"/>
  <c r="C42" i="5"/>
  <c r="E69" i="6"/>
  <c r="H69" i="6" s="1"/>
  <c r="E65" i="6"/>
  <c r="H65" i="6" s="1"/>
  <c r="H53" i="6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E6" i="5"/>
  <c r="H13" i="5"/>
  <c r="H6" i="5" s="1"/>
  <c r="D77" i="6"/>
  <c r="E5" i="6"/>
  <c r="E16" i="8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<sst xmlns="http://schemas.openxmlformats.org/spreadsheetml/2006/main" count="256" uniqueCount="195">
  <si>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</si>
  <si>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</si>
  <si>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</si>
  <si>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</si>
  <si>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</si>
  <si>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</si>
  <si>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</si>
  <si>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</si>
  <si>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</si>
  <si>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</si>
  <si>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</si>
  <si>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</si>
  <si>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</si>
  <si>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</si>
  <si>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</si>
  <si>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</si>
  <si>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</si>
  <si>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</si>
  <si>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</si>
  <si>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</si>
  <si>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</si>
  <si>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</si>
  <si>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</si>
  <si>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</si>
  <si>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</si>
  <si>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</si>
  <si>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</si>
  <si>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</si>
  <si>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</si>
  <si>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</si>
  <si>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</si>
  <si>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</si>
  <si>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</si>
  <si>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</si>
  <si>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</si>
  <si>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</si>
  <si>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</si>
  <si>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</si>
  <si>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</si>
  <si>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</si>
  <si>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</si>
  <si>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</si>
  <si>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</si>
  <si>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</si>
  <si>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</si>
  <si>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</si>
  <si>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</si>
  <si>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</si>
  <si>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</si>
  <si>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</si>
  <si>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</si>
  <si>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</si>
  <si>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</si>
  <si>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</si>
  <si>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</si>
  <si>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</si>
  <si>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</si>
  <si>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</si>
  <si>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</si>
  <si>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</si>
  <si>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</si>
  <si>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</si>
  <si>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</si>
  <si>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</si>
  <si>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</si>
  <si>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</si>
  <si>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</si>
  <si>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</si>
  <si>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</si>
  <si>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</si>
  <si>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</si>
  <si>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</si>
  <si>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</si>
  <si>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</si>
  <si>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</si>
  <si>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</si>
  <si>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</si>
  <si>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</si>
  <si>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</si>
  <si>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</si>
  <si>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</si>
  <si>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</si>
  <si>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</si>
  <si>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</si>
  <si>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</si>
  <si>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</si>
  <si>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</si>
  <si>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</si>
  <si>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</si>
  <si>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</si>
  <si>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</si>
  <si>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</si>
  <si>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</si>
  <si>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</si>
  <si>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</si>
  <si>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</si>
  <si>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</si>
  <si>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</si>
  <si>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</si>
  <si>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</si>
  <si>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</si>
  <si>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</si>
  <si>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</si>
  <si>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</si>
  <si>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</si>
  <si>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</si>
  <si>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</si>
  <si>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</si>
  <si>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</si>
  <si>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</si>
  <si>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</si>
  <si>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</si>
  <si>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</si>
  <si>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</si>
  <si>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</si>
  <si>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</si>
  <si>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</si>
  <si>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</si>
  <si>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</si>
  <si>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</si>
  <si>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</si>
  <si>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</si>
  <si>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</si>
  <si>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</si>
  <si>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</si>
  <si>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</si>
  <si>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</si>
  <si>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</si>
  <si>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</si>
  <si>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</si>
  <si>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</si>
  <si>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</si>
  <si>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</si>
  <si>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</si>
  <si>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</si>
  <si>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</si>
  <si>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</si>
  <si>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</si>
  <si>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</si>
  <si>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</si>
  <si>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</si>
  <si>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</si>
  <si>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</si>
  <si>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</si>
  <si>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</si>
  <si>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</si>
  <si>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</si>
  <si>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</si>
  <si>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</si>
  <si>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</si>
  <si>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</si>
  <si>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</si>
  <si>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</si>
  <si>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</si>
  <si>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</si>
  <si>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</si>
  <si>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</si>
  <si>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</si>
  <si>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</si>
  <si>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</si>
  <si>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</si>
  <si>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</si>
  <si>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</si>
  <si>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</si>
  <si>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</si>
  <si>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</si>
  <si>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</si>
  <si>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</si>
  <si>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</si>
  <si>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</si>
  <si>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</si>
  <si>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</si>
  <si>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</si>
  <si>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</si>
  <si>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</si>
  <si>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</si>
  <si>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</si>
  <si>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</si>
  <si>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</si>
  <si>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</si>
  <si>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</si>
  <si>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</si>
  <si>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</si>
  <si>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</si>
  <si>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</si>
  <si>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</si>
  <si>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</si>
  <si>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</si>
  <si>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Egresos.
Clasificación Funcional (Finalidad y Función).
Del 01 de Enero al 31 de Marzo del 2020.</t>
  </si>
  <si>
    <t>“Bajo protesta de decir verdad declaramos que los Estados Financieros y sus notas, son razonablemente correctos y son responsabilidad del emisor”.</t>
  </si>
  <si>
    <t>Sector Paraestatal del Gobierno (Federal/Estatal/Municipal) de Municipio de Valle de Santiago, Gto.
Estado Analítico del Ejercicio del Presupuesto de Egresos.
Clasificación Administrativa.
Del 01 de Enero al 31 de Marzo del 2020.</t>
  </si>
  <si>
    <t>Municipio de Valle de Santiago, Gto.
Estado Analítico Del Ejercicio Del Presupuesto De Egresos.
Clasificación Administrativa.
Del 01 de Enero al 31 de Marzo del 2020.</t>
  </si>
  <si>
    <t>Gobierno (Federal/Estatal/Municipal) de Municipio de Valle de Santiago, Gto.
Estado Analítico del Ejercicio del Presupuesto de Egresos.
Clasificación Administrativa.
Del 01 de Enero al 31 de Marzo del 2020.</t>
  </si>
  <si>
    <t>Municipio de Valle de Santiago, Gto.
Estado Analítico del Ejercicio del Presupuesto de Egresos.
Clasificación Económica (por Tipo de Gasto).
Del 01 de Enero al 31 de Marzo del 2020.</t>
  </si>
  <si>
    <t>Municipio de Valle de Santiago, Gto.
Estado Analítico del Ejercicio del Presupuesto de Egresos. 
Clasificación por Objeto del Gasto (Capítulo y Concepto).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</si>
</sst>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18" applyNumberFormat="0" applyAlignment="0" applyProtection="0"/>
    <xf numFmtId="0" fontId="15" fillId="7" borderId="19" applyNumberFormat="0" applyAlignment="0" applyProtection="0"/>
    <xf numFmtId="0" fontId="16" fillId="7" borderId="18" applyNumberFormat="0" applyAlignment="0" applyProtection="0"/>
    <xf numFmtId="0" fontId="17" fillId="0" borderId="20" applyNumberFormat="0" applyFill="0" applyAlignment="0" applyProtection="0"/>
    <xf numFmtId="0" fontId="18" fillId="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3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0" borderId="0"/>
    <xf numFmtId="0" fontId="22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2" applyNumberFormat="0" applyFon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61" xr:uid="{DE1FE9AB-FAB7-435A-87E5-A64722B532F0}"/>
    <cellStyle name="60% - Énfasis2 2" xfId="62" xr:uid="{0D7CB353-6D3B-41A9-9A60-4CEED9A1CD1B}"/>
    <cellStyle name="60% - Énfasis3 2" xfId="63" xr:uid="{3439DB32-A7FE-425A-BEAC-7DD51641A4A3}"/>
    <cellStyle name="60% - Énfasis4 2" xfId="64" xr:uid="{AE44EE51-5F9A-4B69-B756-9154A06D0751}"/>
    <cellStyle name="60% - Énfasis5 2" xfId="65" xr:uid="{A2519093-FAD3-42E6-BF25-1288B12DC0AA}"/>
    <cellStyle name="60% - Énfasis6 2" xfId="67" xr:uid="{FC633274-D7F2-4354-A092-2BA1C9B2174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1000000}"/>
    <cellStyle name="Millares 2 10" xfId="70" xr:uid="{8B5FAA47-C4C2-4A2D-B4B3-F109307EA7C5}"/>
    <cellStyle name="Millares 2 11" xfId="69" xr:uid="{E54266C1-34A6-4BDC-8D06-D18216E62670}"/>
    <cellStyle name="Millares 2 12" xfId="88" xr:uid="{0764D797-6CD3-4D74-964C-6D6F86EE5106}"/>
    <cellStyle name="Millares 2 2" xfId="3" xr:uid="{00000000-0005-0000-0000-000002000000}"/>
    <cellStyle name="Millares 2 2 2" xfId="49" xr:uid="{80F684CD-3B76-4ADE-9659-224802243D7F}"/>
    <cellStyle name="Millares 2 2 3" xfId="89" xr:uid="{B02B97E4-BC41-455E-8D5E-5FA891D75A47}"/>
    <cellStyle name="Millares 2 2 4" xfId="47" xr:uid="{DC49CDC1-A5AA-4A89-AA26-10F5FE5DEC9B}"/>
    <cellStyle name="Millares 2 3" xfId="4" xr:uid="{00000000-0005-0000-0000-000003000000}"/>
    <cellStyle name="Millares 2 3 2" xfId="50" xr:uid="{AAD85883-2E78-4441-9397-0426771089B4}"/>
    <cellStyle name="Millares 2 4" xfId="48" xr:uid="{57D79452-8953-4B38-8A9D-CE77F6DF61CD}"/>
    <cellStyle name="Millares 2 4 2" xfId="71" xr:uid="{5414ABEF-BAD9-4EDA-B215-712D08D75BA9}"/>
    <cellStyle name="Millares 2 5" xfId="72" xr:uid="{84A6EE62-1E1A-41A1-A290-F605D89B83BD}"/>
    <cellStyle name="Millares 2 6" xfId="73" xr:uid="{A9EE72ED-115D-4A13-9BB2-836C6FEE9F6F}"/>
    <cellStyle name="Millares 2 7" xfId="74" xr:uid="{5646B2D8-189D-4438-8618-298255623073}"/>
    <cellStyle name="Millares 2 8" xfId="75" xr:uid="{838F6ED0-2B68-4C2B-9A71-03476922538F}"/>
    <cellStyle name="Millares 2 9" xfId="76" xr:uid="{D4D86FA4-F5B3-4B5C-9610-821E145D05A2}"/>
    <cellStyle name="Millares 3" xfId="5" xr:uid="{00000000-0005-0000-0000-000004000000}"/>
    <cellStyle name="Millares 3 2" xfId="51" xr:uid="{D2D8026C-8C4A-4AC1-8E54-EE5D17D482E8}"/>
    <cellStyle name="Millares 3 2 2" xfId="77" xr:uid="{6E4E2688-38CD-40AF-8D6F-5C3C57C2DA7F}"/>
    <cellStyle name="Millares 3 3" xfId="90" xr:uid="{A83904E3-211F-4900-B018-603411DE22F2}"/>
    <cellStyle name="Millares 4" xfId="87" xr:uid="{FE4BE8FE-1EDF-4D86-B823-E70B46356739}"/>
    <cellStyle name="Millares 5" xfId="68" xr:uid="{5D3558BA-0552-4B15-820C-E3F7635A919E}"/>
    <cellStyle name="Millares 7" xfId="78" xr:uid="{B3573D31-57A4-4DD2-9BF9-FC44CC604638}"/>
    <cellStyle name="Millares 7 2" xfId="79" xr:uid="{8B182402-865E-4BDF-9D7D-4405B8C089DA}"/>
    <cellStyle name="Millares 8" xfId="80" xr:uid="{294BC787-3391-4F0B-A467-AE69D659EC7C}"/>
    <cellStyle name="Millares 8 2" xfId="81" xr:uid="{63EEB370-AD12-4DDE-90D6-651C57A46D35}"/>
    <cellStyle name="Millares 9" xfId="82" xr:uid="{022F275D-D70D-49D5-9752-A96BAA4BD708}"/>
    <cellStyle name="Millares 9 2" xfId="83" xr:uid="{02CF58FC-11A3-4292-BF06-77093DAE0341}"/>
    <cellStyle name="Moneda 2" xfId="6" xr:uid="{00000000-0005-0000-0000-000005000000}"/>
    <cellStyle name="Moneda 2 2" xfId="52" xr:uid="{6894BA4F-F97F-472D-AD5A-BA60A046A566}"/>
    <cellStyle name="Neutral 2" xfId="60" xr:uid="{7BD129E7-25CF-41A2-B490-4134EA651F0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3" xr:uid="{112B9438-75B4-418F-9A4F-B9EB20FE2895}"/>
    <cellStyle name="Normal 2 3 2" xfId="59" xr:uid="{943C2C17-1E49-44E4-BEE4-605A289AFE9B}"/>
    <cellStyle name="Normal 2 4" xfId="91" xr:uid="{AA9C00F6-6D5A-482A-B762-FC66B2116360}"/>
    <cellStyle name="Normal 3" xfId="9" xr:uid="{00000000-0005-0000-0000-000009000000}"/>
    <cellStyle name="Normal 3 2" xfId="66" xr:uid="{5DBA8C9F-551A-44F2-BD7B-E9AE8FA2485D}"/>
    <cellStyle name="Normal 3 3" xfId="57" xr:uid="{E6FFC06E-F878-417D-B3A1-A9641710553F}"/>
    <cellStyle name="Normal 4" xfId="10" xr:uid="{00000000-0005-0000-0000-00000A000000}"/>
    <cellStyle name="Normal 4 2" xfId="11" xr:uid="{00000000-0005-0000-0000-00000B000000}"/>
    <cellStyle name="Normal 4 3" xfId="92" xr:uid="{37C2E24C-F774-437D-88D2-6679374A9155}"/>
    <cellStyle name="Normal 4 4" xfId="58" xr:uid="{2EEAE0F4-6837-4727-8F45-BCE6E0BCB629}"/>
    <cellStyle name="Normal 5" xfId="12" xr:uid="{00000000-0005-0000-0000-00000C000000}"/>
    <cellStyle name="Normal 5 2" xfId="13" xr:uid="{00000000-0005-0000-0000-00000D000000}"/>
    <cellStyle name="Normal 5 3" xfId="93" xr:uid="{53E55AEA-2ABB-414C-8786-895720800E60}"/>
    <cellStyle name="Normal 6" xfId="14" xr:uid="{00000000-0005-0000-0000-00000E000000}"/>
    <cellStyle name="Normal 6 2" xfId="15" xr:uid="{00000000-0005-0000-0000-00000F000000}"/>
    <cellStyle name="Normal 6 2 2" xfId="56" xr:uid="{F920BA71-7470-43BE-83FF-3B8EE23E4DAF}"/>
    <cellStyle name="Normal 6 3" xfId="55" xr:uid="{603E4A17-BFF4-424E-A68B-6B1493FEA9F9}"/>
    <cellStyle name="Normal 9" xfId="84" xr:uid="{CCD0FF65-C1ED-4D83-B7DB-EC8999AACB98}"/>
    <cellStyle name="Notas 2" xfId="85" xr:uid="{2B49627C-ACA4-4F16-8D90-F85C1E33E09A}"/>
    <cellStyle name="Porcentaje 2" xfId="54" xr:uid="{A0F18790-71C7-4A2B-A9AF-1F0338968E15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86" xr:uid="{E4D6C778-BABB-4446-826F-62D7FE04D1F2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194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162903879.90000001</v>
      </c>
      <c r="D5" s="14">
        <f>SUM(D6:D12)</f>
        <v>824987.46</v>
      </c>
      <c r="E5" s="14">
        <f>C5+D5</f>
        <v>163728867.36000001</v>
      </c>
      <c r="F5" s="14">
        <f>SUM(F6:F12)</f>
        <v>32577415.960000001</v>
      </c>
      <c r="G5" s="14">
        <f>SUM(G6:G12)</f>
        <v>31876828.009999998</v>
      </c>
      <c r="H5" s="14">
        <f>E5-F5</f>
        <v>131151451.40000001</v>
      </c>
    </row>
    <row r="6" spans="1:8" x14ac:dyDescent="0.2">
      <c r="A6" s="49">
        <v>1100</v>
      </c>
      <c r="B6" s="11" t="s">
        <v>70</v>
      </c>
      <c r="C6" s="15">
        <v>105640189.41</v>
      </c>
      <c r="D6" s="15">
        <v>-50000</v>
      </c>
      <c r="E6" s="15">
        <f t="shared" ref="E6:E69" si="0">C6+D6</f>
        <v>105590189.41</v>
      </c>
      <c r="F6" s="15">
        <v>24445939.34</v>
      </c>
      <c r="G6" s="15">
        <v>24444514.41</v>
      </c>
      <c r="H6" s="15">
        <f t="shared" ref="H6:H69" si="1">E6-F6</f>
        <v>81144250.069999993</v>
      </c>
    </row>
    <row r="7" spans="1:8" x14ac:dyDescent="0.2">
      <c r="A7" s="49">
        <v>1200</v>
      </c>
      <c r="B7" s="11" t="s">
        <v>71</v>
      </c>
      <c r="C7" s="15">
        <v>1600000</v>
      </c>
      <c r="D7" s="15">
        <v>734077.87</v>
      </c>
      <c r="E7" s="15">
        <f t="shared" si="0"/>
        <v>2334077.87</v>
      </c>
      <c r="F7" s="15">
        <v>561964.85</v>
      </c>
      <c r="G7" s="15">
        <v>561964.85</v>
      </c>
      <c r="H7" s="15">
        <f t="shared" si="1"/>
        <v>1772113.02</v>
      </c>
    </row>
    <row r="8" spans="1:8" x14ac:dyDescent="0.2">
      <c r="A8" s="49">
        <v>1300</v>
      </c>
      <c r="B8" s="11" t="s">
        <v>72</v>
      </c>
      <c r="C8" s="15">
        <v>21668559</v>
      </c>
      <c r="D8" s="15">
        <v>10000</v>
      </c>
      <c r="E8" s="15">
        <f t="shared" si="0"/>
        <v>21678559</v>
      </c>
      <c r="F8" s="15">
        <v>482619.79</v>
      </c>
      <c r="G8" s="15">
        <v>478649.45</v>
      </c>
      <c r="H8" s="15">
        <f t="shared" si="1"/>
        <v>21195939.210000001</v>
      </c>
    </row>
    <row r="9" spans="1:8" x14ac:dyDescent="0.2">
      <c r="A9" s="49">
        <v>1400</v>
      </c>
      <c r="B9" s="11" t="s">
        <v>35</v>
      </c>
      <c r="C9" s="15">
        <v>9600000</v>
      </c>
      <c r="D9" s="15">
        <v>300000</v>
      </c>
      <c r="E9" s="15">
        <f t="shared" si="0"/>
        <v>9900000</v>
      </c>
      <c r="F9" s="15">
        <v>2369554.29</v>
      </c>
      <c r="G9" s="15">
        <v>1787026.79</v>
      </c>
      <c r="H9" s="15">
        <f t="shared" si="1"/>
        <v>7530445.71</v>
      </c>
    </row>
    <row r="10" spans="1:8" x14ac:dyDescent="0.2">
      <c r="A10" s="49">
        <v>1500</v>
      </c>
      <c r="B10" s="11" t="s">
        <v>73</v>
      </c>
      <c r="C10" s="15">
        <v>24395131.489999998</v>
      </c>
      <c r="D10" s="15">
        <v>-169090.41</v>
      </c>
      <c r="E10" s="15">
        <f t="shared" si="0"/>
        <v>24226041.079999998</v>
      </c>
      <c r="F10" s="15">
        <v>4717337.6900000004</v>
      </c>
      <c r="G10" s="15">
        <v>4604672.51</v>
      </c>
      <c r="H10" s="15">
        <f t="shared" si="1"/>
        <v>19508703.389999997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28130587</v>
      </c>
      <c r="D13" s="15">
        <f>SUM(D14:D22)</f>
        <v>9655389.9700000007</v>
      </c>
      <c r="E13" s="15">
        <f t="shared" si="0"/>
        <v>37785976.969999999</v>
      </c>
      <c r="F13" s="15">
        <f>SUM(F14:F22)</f>
        <v>6567160.6900000004</v>
      </c>
      <c r="G13" s="15">
        <f>SUM(G14:G22)</f>
        <v>4107963.29</v>
      </c>
      <c r="H13" s="15">
        <f t="shared" si="1"/>
        <v>31218816.279999997</v>
      </c>
    </row>
    <row r="14" spans="1:8" x14ac:dyDescent="0.2">
      <c r="A14" s="49">
        <v>2100</v>
      </c>
      <c r="B14" s="11" t="s">
        <v>75</v>
      </c>
      <c r="C14" s="15">
        <v>3187700</v>
      </c>
      <c r="D14" s="15">
        <v>7400</v>
      </c>
      <c r="E14" s="15">
        <f t="shared" si="0"/>
        <v>3195100</v>
      </c>
      <c r="F14" s="15">
        <v>578033.46</v>
      </c>
      <c r="G14" s="15">
        <v>330001.65000000002</v>
      </c>
      <c r="H14" s="15">
        <f t="shared" si="1"/>
        <v>2617066.54</v>
      </c>
    </row>
    <row r="15" spans="1:8" x14ac:dyDescent="0.2">
      <c r="A15" s="49">
        <v>2200</v>
      </c>
      <c r="B15" s="11" t="s">
        <v>76</v>
      </c>
      <c r="C15" s="15">
        <v>691900</v>
      </c>
      <c r="D15" s="15">
        <v>20500</v>
      </c>
      <c r="E15" s="15">
        <f t="shared" si="0"/>
        <v>712400</v>
      </c>
      <c r="F15" s="15">
        <v>101821.25</v>
      </c>
      <c r="G15" s="15">
        <v>76195.81</v>
      </c>
      <c r="H15" s="15">
        <f t="shared" si="1"/>
        <v>610578.75</v>
      </c>
    </row>
    <row r="16" spans="1:8" x14ac:dyDescent="0.2">
      <c r="A16" s="49">
        <v>2300</v>
      </c>
      <c r="B16" s="11" t="s">
        <v>77</v>
      </c>
      <c r="C16" s="15">
        <v>6000</v>
      </c>
      <c r="D16" s="15">
        <v>0</v>
      </c>
      <c r="E16" s="15">
        <f t="shared" si="0"/>
        <v>6000</v>
      </c>
      <c r="F16" s="15">
        <v>0</v>
      </c>
      <c r="G16" s="15">
        <v>0</v>
      </c>
      <c r="H16" s="15">
        <f t="shared" si="1"/>
        <v>6000</v>
      </c>
    </row>
    <row r="17" spans="1:8" x14ac:dyDescent="0.2">
      <c r="A17" s="49">
        <v>2400</v>
      </c>
      <c r="B17" s="11" t="s">
        <v>78</v>
      </c>
      <c r="C17" s="15">
        <v>3672300</v>
      </c>
      <c r="D17" s="15">
        <v>4681141.53</v>
      </c>
      <c r="E17" s="15">
        <f t="shared" si="0"/>
        <v>8353441.5300000003</v>
      </c>
      <c r="F17" s="15">
        <v>1766154.72</v>
      </c>
      <c r="G17" s="15">
        <v>411239.79</v>
      </c>
      <c r="H17" s="15">
        <f t="shared" si="1"/>
        <v>6587286.8100000005</v>
      </c>
    </row>
    <row r="18" spans="1:8" x14ac:dyDescent="0.2">
      <c r="A18" s="49">
        <v>2500</v>
      </c>
      <c r="B18" s="11" t="s">
        <v>79</v>
      </c>
      <c r="C18" s="15">
        <v>1043187</v>
      </c>
      <c r="D18" s="15">
        <v>22698.959999999999</v>
      </c>
      <c r="E18" s="15">
        <f t="shared" si="0"/>
        <v>1065885.96</v>
      </c>
      <c r="F18" s="15">
        <v>76908.91</v>
      </c>
      <c r="G18" s="15">
        <v>51743.95</v>
      </c>
      <c r="H18" s="15">
        <f t="shared" si="1"/>
        <v>988977.04999999993</v>
      </c>
    </row>
    <row r="19" spans="1:8" x14ac:dyDescent="0.2">
      <c r="A19" s="49">
        <v>2600</v>
      </c>
      <c r="B19" s="11" t="s">
        <v>80</v>
      </c>
      <c r="C19" s="15">
        <v>13859000</v>
      </c>
      <c r="D19" s="15">
        <v>1133339.48</v>
      </c>
      <c r="E19" s="15">
        <f t="shared" si="0"/>
        <v>14992339.48</v>
      </c>
      <c r="F19" s="15">
        <v>3075907</v>
      </c>
      <c r="G19" s="15">
        <v>2534853.1800000002</v>
      </c>
      <c r="H19" s="15">
        <f t="shared" si="1"/>
        <v>11916432.48</v>
      </c>
    </row>
    <row r="20" spans="1:8" x14ac:dyDescent="0.2">
      <c r="A20" s="49">
        <v>2700</v>
      </c>
      <c r="B20" s="11" t="s">
        <v>81</v>
      </c>
      <c r="C20" s="15">
        <v>2048600</v>
      </c>
      <c r="D20" s="15">
        <v>2853620</v>
      </c>
      <c r="E20" s="15">
        <f t="shared" si="0"/>
        <v>4902220</v>
      </c>
      <c r="F20" s="15">
        <v>34835.24</v>
      </c>
      <c r="G20" s="15">
        <v>32783.230000000003</v>
      </c>
      <c r="H20" s="15">
        <f t="shared" si="1"/>
        <v>4867384.76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425000</v>
      </c>
      <c r="E21" s="15">
        <f t="shared" si="0"/>
        <v>425000</v>
      </c>
      <c r="F21" s="15">
        <v>0</v>
      </c>
      <c r="G21" s="15">
        <v>0</v>
      </c>
      <c r="H21" s="15">
        <f t="shared" si="1"/>
        <v>425000</v>
      </c>
    </row>
    <row r="22" spans="1:8" x14ac:dyDescent="0.2">
      <c r="A22" s="49">
        <v>2900</v>
      </c>
      <c r="B22" s="11" t="s">
        <v>83</v>
      </c>
      <c r="C22" s="15">
        <v>3621900</v>
      </c>
      <c r="D22" s="15">
        <v>511690</v>
      </c>
      <c r="E22" s="15">
        <f t="shared" si="0"/>
        <v>4133590</v>
      </c>
      <c r="F22" s="15">
        <v>933500.11</v>
      </c>
      <c r="G22" s="15">
        <v>671145.68</v>
      </c>
      <c r="H22" s="15">
        <f t="shared" si="1"/>
        <v>3200089.89</v>
      </c>
    </row>
    <row r="23" spans="1:8" x14ac:dyDescent="0.2">
      <c r="A23" s="48" t="s">
        <v>63</v>
      </c>
      <c r="B23" s="7"/>
      <c r="C23" s="15">
        <f>SUM(C24:C32)</f>
        <v>54623238.100000001</v>
      </c>
      <c r="D23" s="15">
        <f>SUM(D24:D32)</f>
        <v>13634998.739999998</v>
      </c>
      <c r="E23" s="15">
        <f t="shared" si="0"/>
        <v>68258236.840000004</v>
      </c>
      <c r="F23" s="15">
        <f>SUM(F24:F32)</f>
        <v>13583264.559999999</v>
      </c>
      <c r="G23" s="15">
        <f>SUM(G24:G32)</f>
        <v>12164289.210000001</v>
      </c>
      <c r="H23" s="15">
        <f t="shared" si="1"/>
        <v>54674972.280000001</v>
      </c>
    </row>
    <row r="24" spans="1:8" x14ac:dyDescent="0.2">
      <c r="A24" s="49">
        <v>3100</v>
      </c>
      <c r="B24" s="11" t="s">
        <v>84</v>
      </c>
      <c r="C24" s="15">
        <v>14033900</v>
      </c>
      <c r="D24" s="15">
        <v>1638360</v>
      </c>
      <c r="E24" s="15">
        <f t="shared" si="0"/>
        <v>15672260</v>
      </c>
      <c r="F24" s="15">
        <v>2433665.5499999998</v>
      </c>
      <c r="G24" s="15">
        <v>2430065.5499999998</v>
      </c>
      <c r="H24" s="15">
        <f t="shared" si="1"/>
        <v>13238594.449999999</v>
      </c>
    </row>
    <row r="25" spans="1:8" x14ac:dyDescent="0.2">
      <c r="A25" s="49">
        <v>3200</v>
      </c>
      <c r="B25" s="11" t="s">
        <v>85</v>
      </c>
      <c r="C25" s="15">
        <v>715000</v>
      </c>
      <c r="D25" s="15">
        <v>1144404.3500000001</v>
      </c>
      <c r="E25" s="15">
        <f t="shared" si="0"/>
        <v>1859404.35</v>
      </c>
      <c r="F25" s="15">
        <v>1040750.16</v>
      </c>
      <c r="G25" s="15">
        <v>134964.16</v>
      </c>
      <c r="H25" s="15">
        <f t="shared" si="1"/>
        <v>818654.19000000006</v>
      </c>
    </row>
    <row r="26" spans="1:8" x14ac:dyDescent="0.2">
      <c r="A26" s="49">
        <v>3300</v>
      </c>
      <c r="B26" s="11" t="s">
        <v>86</v>
      </c>
      <c r="C26" s="15">
        <v>5361269.0999999996</v>
      </c>
      <c r="D26" s="15">
        <v>9712821.9299999997</v>
      </c>
      <c r="E26" s="15">
        <f t="shared" si="0"/>
        <v>15074091.029999999</v>
      </c>
      <c r="F26" s="15">
        <v>3635170.93</v>
      </c>
      <c r="G26" s="15">
        <v>3355669.3</v>
      </c>
      <c r="H26" s="15">
        <f t="shared" si="1"/>
        <v>11438920.1</v>
      </c>
    </row>
    <row r="27" spans="1:8" x14ac:dyDescent="0.2">
      <c r="A27" s="49">
        <v>3400</v>
      </c>
      <c r="B27" s="11" t="s">
        <v>87</v>
      </c>
      <c r="C27" s="15">
        <v>1716000</v>
      </c>
      <c r="D27" s="15">
        <v>930187</v>
      </c>
      <c r="E27" s="15">
        <f t="shared" si="0"/>
        <v>2646187</v>
      </c>
      <c r="F27" s="15">
        <v>1481910.03</v>
      </c>
      <c r="G27" s="15">
        <v>1481910.03</v>
      </c>
      <c r="H27" s="15">
        <f t="shared" si="1"/>
        <v>1164276.97</v>
      </c>
    </row>
    <row r="28" spans="1:8" x14ac:dyDescent="0.2">
      <c r="A28" s="49">
        <v>3500</v>
      </c>
      <c r="B28" s="11" t="s">
        <v>88</v>
      </c>
      <c r="C28" s="15">
        <v>1373400</v>
      </c>
      <c r="D28" s="15">
        <v>530052.46</v>
      </c>
      <c r="E28" s="15">
        <f t="shared" si="0"/>
        <v>1903452.46</v>
      </c>
      <c r="F28" s="15">
        <v>282153.24</v>
      </c>
      <c r="G28" s="15">
        <v>182126.44</v>
      </c>
      <c r="H28" s="15">
        <f t="shared" si="1"/>
        <v>1621299.22</v>
      </c>
    </row>
    <row r="29" spans="1:8" x14ac:dyDescent="0.2">
      <c r="A29" s="49">
        <v>3600</v>
      </c>
      <c r="B29" s="11" t="s">
        <v>89</v>
      </c>
      <c r="C29" s="15">
        <v>1978500</v>
      </c>
      <c r="D29" s="15">
        <v>179201</v>
      </c>
      <c r="E29" s="15">
        <f t="shared" si="0"/>
        <v>2157701</v>
      </c>
      <c r="F29" s="15">
        <v>603497.39</v>
      </c>
      <c r="G29" s="15">
        <v>603497.39</v>
      </c>
      <c r="H29" s="15">
        <f t="shared" si="1"/>
        <v>1554203.6099999999</v>
      </c>
    </row>
    <row r="30" spans="1:8" x14ac:dyDescent="0.2">
      <c r="A30" s="49">
        <v>3700</v>
      </c>
      <c r="B30" s="11" t="s">
        <v>90</v>
      </c>
      <c r="C30" s="15">
        <v>527200</v>
      </c>
      <c r="D30" s="15">
        <v>89000</v>
      </c>
      <c r="E30" s="15">
        <f t="shared" si="0"/>
        <v>616200</v>
      </c>
      <c r="F30" s="15">
        <v>60304.19</v>
      </c>
      <c r="G30" s="15">
        <v>57083.19</v>
      </c>
      <c r="H30" s="15">
        <f t="shared" si="1"/>
        <v>555895.81000000006</v>
      </c>
    </row>
    <row r="31" spans="1:8" x14ac:dyDescent="0.2">
      <c r="A31" s="49">
        <v>3800</v>
      </c>
      <c r="B31" s="11" t="s">
        <v>91</v>
      </c>
      <c r="C31" s="15">
        <v>4475000</v>
      </c>
      <c r="D31" s="15">
        <v>148000</v>
      </c>
      <c r="E31" s="15">
        <f t="shared" si="0"/>
        <v>4623000</v>
      </c>
      <c r="F31" s="15">
        <v>121803.2</v>
      </c>
      <c r="G31" s="15">
        <v>121803.2</v>
      </c>
      <c r="H31" s="15">
        <f t="shared" si="1"/>
        <v>4501196.7999999998</v>
      </c>
    </row>
    <row r="32" spans="1:8" x14ac:dyDescent="0.2">
      <c r="A32" s="49">
        <v>3900</v>
      </c>
      <c r="B32" s="11" t="s">
        <v>19</v>
      </c>
      <c r="C32" s="15">
        <v>24442969</v>
      </c>
      <c r="D32" s="15">
        <v>-737028</v>
      </c>
      <c r="E32" s="15">
        <f t="shared" si="0"/>
        <v>23705941</v>
      </c>
      <c r="F32" s="15">
        <v>3924009.87</v>
      </c>
      <c r="G32" s="15">
        <v>3797169.95</v>
      </c>
      <c r="H32" s="15">
        <f t="shared" si="1"/>
        <v>19781931.129999999</v>
      </c>
    </row>
    <row r="33" spans="1:8" x14ac:dyDescent="0.2">
      <c r="A33" s="48" t="s">
        <v>64</v>
      </c>
      <c r="B33" s="7"/>
      <c r="C33" s="15">
        <f>SUM(C34:C42)</f>
        <v>39195202</v>
      </c>
      <c r="D33" s="15">
        <f>SUM(D34:D42)</f>
        <v>39437674.469999999</v>
      </c>
      <c r="E33" s="15">
        <f t="shared" si="0"/>
        <v>78632876.469999999</v>
      </c>
      <c r="F33" s="15">
        <f>SUM(F34:F42)</f>
        <v>16385708.52</v>
      </c>
      <c r="G33" s="15">
        <f>SUM(G34:G42)</f>
        <v>16278792.52</v>
      </c>
      <c r="H33" s="15">
        <f t="shared" si="1"/>
        <v>62247167.950000003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15471412</v>
      </c>
      <c r="D35" s="15">
        <v>-373300</v>
      </c>
      <c r="E35" s="15">
        <f t="shared" si="0"/>
        <v>15098112</v>
      </c>
      <c r="F35" s="15">
        <v>3588867</v>
      </c>
      <c r="G35" s="15">
        <v>3588867</v>
      </c>
      <c r="H35" s="15">
        <f t="shared" si="1"/>
        <v>11509245</v>
      </c>
    </row>
    <row r="36" spans="1:8" x14ac:dyDescent="0.2">
      <c r="A36" s="49">
        <v>4300</v>
      </c>
      <c r="B36" s="11" t="s">
        <v>94</v>
      </c>
      <c r="C36" s="15">
        <v>20000</v>
      </c>
      <c r="D36" s="15">
        <v>10260000</v>
      </c>
      <c r="E36" s="15">
        <f t="shared" si="0"/>
        <v>10280000</v>
      </c>
      <c r="F36" s="15">
        <v>0</v>
      </c>
      <c r="G36" s="15">
        <v>0</v>
      </c>
      <c r="H36" s="15">
        <f t="shared" si="1"/>
        <v>10280000</v>
      </c>
    </row>
    <row r="37" spans="1:8" x14ac:dyDescent="0.2">
      <c r="A37" s="49">
        <v>4400</v>
      </c>
      <c r="B37" s="11" t="s">
        <v>95</v>
      </c>
      <c r="C37" s="15">
        <v>15104000</v>
      </c>
      <c r="D37" s="15">
        <v>29643591.469999999</v>
      </c>
      <c r="E37" s="15">
        <f t="shared" si="0"/>
        <v>44747591.469999999</v>
      </c>
      <c r="F37" s="15">
        <v>11335221.52</v>
      </c>
      <c r="G37" s="15">
        <v>11228305.52</v>
      </c>
      <c r="H37" s="15">
        <f t="shared" si="1"/>
        <v>33412369.949999999</v>
      </c>
    </row>
    <row r="38" spans="1:8" x14ac:dyDescent="0.2">
      <c r="A38" s="49">
        <v>4500</v>
      </c>
      <c r="B38" s="11" t="s">
        <v>41</v>
      </c>
      <c r="C38" s="15">
        <v>8354790</v>
      </c>
      <c r="D38" s="15">
        <v>-92617</v>
      </c>
      <c r="E38" s="15">
        <f t="shared" si="0"/>
        <v>8262173</v>
      </c>
      <c r="F38" s="15">
        <v>1426620</v>
      </c>
      <c r="G38" s="15">
        <v>1426620</v>
      </c>
      <c r="H38" s="15">
        <f t="shared" si="1"/>
        <v>6835553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245000</v>
      </c>
      <c r="D42" s="15">
        <v>0</v>
      </c>
      <c r="E42" s="15">
        <f t="shared" si="0"/>
        <v>245000</v>
      </c>
      <c r="F42" s="15">
        <v>35000</v>
      </c>
      <c r="G42" s="15">
        <v>35000</v>
      </c>
      <c r="H42" s="15">
        <f t="shared" si="1"/>
        <v>210000</v>
      </c>
    </row>
    <row r="43" spans="1:8" x14ac:dyDescent="0.2">
      <c r="A43" s="48" t="s">
        <v>65</v>
      </c>
      <c r="B43" s="7"/>
      <c r="C43" s="15">
        <f>SUM(C44:C52)</f>
        <v>12598950.16</v>
      </c>
      <c r="D43" s="15">
        <f>SUM(D44:D52)</f>
        <v>4476170.41</v>
      </c>
      <c r="E43" s="15">
        <f t="shared" si="0"/>
        <v>17075120.57</v>
      </c>
      <c r="F43" s="15">
        <f>SUM(F44:F52)</f>
        <v>147608.91999999998</v>
      </c>
      <c r="G43" s="15">
        <f>SUM(G44:G52)</f>
        <v>48407.01</v>
      </c>
      <c r="H43" s="15">
        <f t="shared" si="1"/>
        <v>16927511.649999999</v>
      </c>
    </row>
    <row r="44" spans="1:8" x14ac:dyDescent="0.2">
      <c r="A44" s="49">
        <v>5100</v>
      </c>
      <c r="B44" s="11" t="s">
        <v>99</v>
      </c>
      <c r="C44" s="15">
        <v>1401200</v>
      </c>
      <c r="D44" s="15">
        <v>373670.41</v>
      </c>
      <c r="E44" s="15">
        <f t="shared" si="0"/>
        <v>1774870.41</v>
      </c>
      <c r="F44" s="15">
        <v>70923.92</v>
      </c>
      <c r="G44" s="15">
        <v>39257.01</v>
      </c>
      <c r="H44" s="15">
        <f t="shared" si="1"/>
        <v>1703946.49</v>
      </c>
    </row>
    <row r="45" spans="1:8" x14ac:dyDescent="0.2">
      <c r="A45" s="49">
        <v>5200</v>
      </c>
      <c r="B45" s="11" t="s">
        <v>100</v>
      </c>
      <c r="C45" s="15">
        <v>420000</v>
      </c>
      <c r="D45" s="15">
        <v>252500</v>
      </c>
      <c r="E45" s="15">
        <f t="shared" si="0"/>
        <v>672500</v>
      </c>
      <c r="F45" s="15">
        <v>14950</v>
      </c>
      <c r="G45" s="15">
        <v>4550</v>
      </c>
      <c r="H45" s="15">
        <f t="shared" si="1"/>
        <v>657550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7305000</v>
      </c>
      <c r="D47" s="15">
        <v>3680000</v>
      </c>
      <c r="E47" s="15">
        <f t="shared" si="0"/>
        <v>10985000</v>
      </c>
      <c r="F47" s="15">
        <v>0</v>
      </c>
      <c r="G47" s="15">
        <v>0</v>
      </c>
      <c r="H47" s="15">
        <f t="shared" si="1"/>
        <v>10985000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460750.16</v>
      </c>
      <c r="D49" s="15">
        <v>164000</v>
      </c>
      <c r="E49" s="15">
        <f t="shared" si="0"/>
        <v>624750.15999999992</v>
      </c>
      <c r="F49" s="15">
        <v>61735</v>
      </c>
      <c r="G49" s="15">
        <v>4600</v>
      </c>
      <c r="H49" s="15">
        <f t="shared" si="1"/>
        <v>563015.15999999992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3000000</v>
      </c>
      <c r="D51" s="15">
        <v>0</v>
      </c>
      <c r="E51" s="15">
        <f t="shared" si="0"/>
        <v>3000000</v>
      </c>
      <c r="F51" s="15">
        <v>0</v>
      </c>
      <c r="G51" s="15">
        <v>0</v>
      </c>
      <c r="H51" s="15">
        <f t="shared" si="1"/>
        <v>3000000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6000</v>
      </c>
      <c r="E52" s="15">
        <f t="shared" si="0"/>
        <v>18000</v>
      </c>
      <c r="F52" s="15">
        <v>0</v>
      </c>
      <c r="G52" s="15">
        <v>0</v>
      </c>
      <c r="H52" s="15">
        <f t="shared" si="1"/>
        <v>18000</v>
      </c>
    </row>
    <row r="53" spans="1:8" x14ac:dyDescent="0.2">
      <c r="A53" s="48" t="s">
        <v>66</v>
      </c>
      <c r="B53" s="7"/>
      <c r="C53" s="15">
        <f>SUM(C54:C56)</f>
        <v>120200000</v>
      </c>
      <c r="D53" s="15">
        <f>SUM(D54:D56)</f>
        <v>82782827.950000003</v>
      </c>
      <c r="E53" s="15">
        <f t="shared" si="0"/>
        <v>202982827.94999999</v>
      </c>
      <c r="F53" s="15">
        <f>SUM(F54:F56)</f>
        <v>48928106.060000002</v>
      </c>
      <c r="G53" s="15">
        <f>SUM(G54:G56)</f>
        <v>47312473.590000004</v>
      </c>
      <c r="H53" s="15">
        <f t="shared" si="1"/>
        <v>154054721.88999999</v>
      </c>
    </row>
    <row r="54" spans="1:8" x14ac:dyDescent="0.2">
      <c r="A54" s="49">
        <v>6100</v>
      </c>
      <c r="B54" s="11" t="s">
        <v>108</v>
      </c>
      <c r="C54" s="15">
        <v>120200000</v>
      </c>
      <c r="D54" s="15">
        <v>82782827.950000003</v>
      </c>
      <c r="E54" s="15">
        <f t="shared" si="0"/>
        <v>202982827.94999999</v>
      </c>
      <c r="F54" s="15">
        <v>48928106.060000002</v>
      </c>
      <c r="G54" s="15">
        <v>47312473.590000004</v>
      </c>
      <c r="H54" s="15">
        <f t="shared" si="1"/>
        <v>154054721.88999999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3862500</v>
      </c>
      <c r="E65" s="15">
        <f t="shared" si="0"/>
        <v>3862500</v>
      </c>
      <c r="F65" s="15">
        <f>SUM(F66:F68)</f>
        <v>480000</v>
      </c>
      <c r="G65" s="15">
        <f>SUM(G66:G68)</f>
        <v>480000</v>
      </c>
      <c r="H65" s="15">
        <f t="shared" si="1"/>
        <v>3382500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3862500</v>
      </c>
      <c r="E68" s="15">
        <f t="shared" si="0"/>
        <v>3862500</v>
      </c>
      <c r="F68" s="15">
        <v>480000</v>
      </c>
      <c r="G68" s="15">
        <v>480000</v>
      </c>
      <c r="H68" s="15">
        <f t="shared" si="1"/>
        <v>3382500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0</v>
      </c>
      <c r="E69" s="15">
        <f t="shared" si="0"/>
        <v>3107142.84</v>
      </c>
      <c r="F69" s="15">
        <f>SUM(F70:F76)</f>
        <v>681973.51</v>
      </c>
      <c r="G69" s="15">
        <f>SUM(G70:G76)</f>
        <v>681973.51</v>
      </c>
      <c r="H69" s="15">
        <f t="shared" si="1"/>
        <v>2425169.33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401785.71</v>
      </c>
      <c r="G70" s="15">
        <v>401785.71</v>
      </c>
      <c r="H70" s="15">
        <f t="shared" ref="H70:H76" si="3">E70-F70</f>
        <v>1205357.1300000001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0</v>
      </c>
      <c r="E71" s="15">
        <f t="shared" si="2"/>
        <v>1500000</v>
      </c>
      <c r="F71" s="15">
        <v>280187.8</v>
      </c>
      <c r="G71" s="15">
        <v>280187.8</v>
      </c>
      <c r="H71" s="15">
        <f t="shared" si="3"/>
        <v>1219812.2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420759000</v>
      </c>
      <c r="D77" s="17">
        <f t="shared" si="4"/>
        <v>154674549</v>
      </c>
      <c r="E77" s="17">
        <f t="shared" si="4"/>
        <v>575433549</v>
      </c>
      <c r="F77" s="17">
        <f t="shared" si="4"/>
        <v>119351238.22</v>
      </c>
      <c r="G77" s="17">
        <f t="shared" si="4"/>
        <v>112950727.14</v>
      </c>
      <c r="H77" s="17">
        <f t="shared" si="4"/>
        <v>456082310.77999997</v>
      </c>
    </row>
    <row r="79" spans="1:8" x14ac:dyDescent="0.2">
      <c r="A79" s="52" t="s">
        <v>189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activeCell="I21" sqref="I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193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277998117</v>
      </c>
      <c r="D6" s="50">
        <v>63645667.640000001</v>
      </c>
      <c r="E6" s="50">
        <f>C6+D6</f>
        <v>341643784.63999999</v>
      </c>
      <c r="F6" s="50">
        <v>67967117.530000001</v>
      </c>
      <c r="G6" s="50">
        <v>63281440.829999998</v>
      </c>
      <c r="H6" s="50">
        <f>E6-F6</f>
        <v>273676667.11000001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132798950.16</v>
      </c>
      <c r="D8" s="50">
        <v>91121498.359999999</v>
      </c>
      <c r="E8" s="50">
        <f>C8+D8</f>
        <v>223920448.51999998</v>
      </c>
      <c r="F8" s="50">
        <v>49555714.979999997</v>
      </c>
      <c r="G8" s="50">
        <v>47840880.600000001</v>
      </c>
      <c r="H8" s="50">
        <f>E8-F8</f>
        <v>174364733.53999999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401785.71</v>
      </c>
      <c r="G10" s="50">
        <v>401785.71</v>
      </c>
      <c r="H10" s="50">
        <f>E10-F10</f>
        <v>1205357.1300000001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8354790</v>
      </c>
      <c r="D12" s="50">
        <v>-92617</v>
      </c>
      <c r="E12" s="50">
        <f>C12+D12</f>
        <v>8262173</v>
      </c>
      <c r="F12" s="50">
        <v>1426620</v>
      </c>
      <c r="G12" s="50">
        <v>1426620</v>
      </c>
      <c r="H12" s="50">
        <f>E12-F12</f>
        <v>6835553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420758999.99999994</v>
      </c>
      <c r="D16" s="17">
        <f>SUM(D6+D8+D10+D12+D14)</f>
        <v>154674549</v>
      </c>
      <c r="E16" s="17">
        <f>SUM(E6+E8+E10+E12+E14)</f>
        <v>575433549</v>
      </c>
      <c r="F16" s="17">
        <f t="shared" ref="F16:H16" si="0">SUM(F6+F8+F10+F12+F14)</f>
        <v>119351238.21999998</v>
      </c>
      <c r="G16" s="17">
        <f t="shared" si="0"/>
        <v>112950727.14</v>
      </c>
      <c r="H16" s="17">
        <f t="shared" si="0"/>
        <v>456082310.77999997</v>
      </c>
    </row>
    <row r="17" spans="1:1" ht="12.75" customHeight="1" x14ac:dyDescent="0.2"/>
    <row r="18" spans="1:1" x14ac:dyDescent="0.2">
      <c r="A18" s="53" t="s">
        <v>189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191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1652650.73</v>
      </c>
      <c r="D7" s="15">
        <v>0</v>
      </c>
      <c r="E7" s="15">
        <f>C7+D7</f>
        <v>1652650.73</v>
      </c>
      <c r="F7" s="15">
        <v>361284.08</v>
      </c>
      <c r="G7" s="15">
        <v>361284.08</v>
      </c>
      <c r="H7" s="15">
        <f>E7-F7</f>
        <v>1291366.6499999999</v>
      </c>
    </row>
    <row r="8" spans="1:8" x14ac:dyDescent="0.2">
      <c r="A8" s="4" t="s">
        <v>129</v>
      </c>
      <c r="B8" s="22"/>
      <c r="C8" s="15">
        <v>1921582.3</v>
      </c>
      <c r="D8" s="15">
        <v>400000</v>
      </c>
      <c r="E8" s="15">
        <f t="shared" ref="E8:E13" si="0">C8+D8</f>
        <v>2321582.2999999998</v>
      </c>
      <c r="F8" s="15">
        <v>618922.07999999996</v>
      </c>
      <c r="G8" s="15">
        <v>606279.89</v>
      </c>
      <c r="H8" s="15">
        <f t="shared" ref="H8:H13" si="1">E8-F8</f>
        <v>1702660.2199999997</v>
      </c>
    </row>
    <row r="9" spans="1:8" x14ac:dyDescent="0.2">
      <c r="A9" s="4" t="s">
        <v>130</v>
      </c>
      <c r="B9" s="22"/>
      <c r="C9" s="15">
        <v>11274681.869999999</v>
      </c>
      <c r="D9" s="15">
        <v>-2987</v>
      </c>
      <c r="E9" s="15">
        <f t="shared" si="0"/>
        <v>11271694.869999999</v>
      </c>
      <c r="F9" s="15">
        <v>2485558.2799999998</v>
      </c>
      <c r="G9" s="15">
        <v>2378286.13</v>
      </c>
      <c r="H9" s="15">
        <f t="shared" si="1"/>
        <v>8786136.5899999999</v>
      </c>
    </row>
    <row r="10" spans="1:8" x14ac:dyDescent="0.2">
      <c r="A10" s="4" t="s">
        <v>131</v>
      </c>
      <c r="B10" s="22"/>
      <c r="C10" s="15">
        <v>3302148</v>
      </c>
      <c r="D10" s="15">
        <v>18000</v>
      </c>
      <c r="E10" s="15">
        <f t="shared" si="0"/>
        <v>3320148</v>
      </c>
      <c r="F10" s="15">
        <v>302634.77</v>
      </c>
      <c r="G10" s="15">
        <v>299543.76</v>
      </c>
      <c r="H10" s="15">
        <f t="shared" si="1"/>
        <v>3017513.23</v>
      </c>
    </row>
    <row r="11" spans="1:8" x14ac:dyDescent="0.2">
      <c r="A11" s="4" t="s">
        <v>132</v>
      </c>
      <c r="B11" s="22"/>
      <c r="C11" s="15">
        <v>12603536</v>
      </c>
      <c r="D11" s="15">
        <v>0</v>
      </c>
      <c r="E11" s="15">
        <f t="shared" si="0"/>
        <v>12603536</v>
      </c>
      <c r="F11" s="15">
        <v>1418135.39</v>
      </c>
      <c r="G11" s="15">
        <v>1331889.3799999999</v>
      </c>
      <c r="H11" s="15">
        <f t="shared" si="1"/>
        <v>11185400.609999999</v>
      </c>
    </row>
    <row r="12" spans="1:8" x14ac:dyDescent="0.2">
      <c r="A12" s="4" t="s">
        <v>133</v>
      </c>
      <c r="B12" s="22"/>
      <c r="C12" s="15">
        <v>3746687</v>
      </c>
      <c r="D12" s="15">
        <v>309900</v>
      </c>
      <c r="E12" s="15">
        <f t="shared" si="0"/>
        <v>4056587</v>
      </c>
      <c r="F12" s="15">
        <v>864450.14</v>
      </c>
      <c r="G12" s="15">
        <v>864450.14</v>
      </c>
      <c r="H12" s="15">
        <f t="shared" si="1"/>
        <v>3192136.86</v>
      </c>
    </row>
    <row r="13" spans="1:8" x14ac:dyDescent="0.2">
      <c r="A13" s="4" t="s">
        <v>134</v>
      </c>
      <c r="B13" s="22"/>
      <c r="C13" s="15">
        <v>2279181</v>
      </c>
      <c r="D13" s="15">
        <v>0</v>
      </c>
      <c r="E13" s="15">
        <f t="shared" si="0"/>
        <v>2279181</v>
      </c>
      <c r="F13" s="15">
        <v>482021.27</v>
      </c>
      <c r="G13" s="15">
        <v>463382.94</v>
      </c>
      <c r="H13" s="15">
        <f t="shared" si="1"/>
        <v>1797159.73</v>
      </c>
    </row>
    <row r="14" spans="1:8" x14ac:dyDescent="0.2">
      <c r="A14" s="4" t="s">
        <v>135</v>
      </c>
      <c r="B14" s="22"/>
      <c r="C14" s="15">
        <v>3559758</v>
      </c>
      <c r="D14" s="15">
        <v>0</v>
      </c>
      <c r="E14" s="15">
        <f t="shared" ref="E14" si="2">C14+D14</f>
        <v>3559758</v>
      </c>
      <c r="F14" s="15">
        <v>773507.87</v>
      </c>
      <c r="G14" s="15">
        <v>768859.62</v>
      </c>
      <c r="H14" s="15">
        <f t="shared" ref="H14" si="3">E14-F14</f>
        <v>2786250.13</v>
      </c>
    </row>
    <row r="15" spans="1:8" x14ac:dyDescent="0.2">
      <c r="A15" s="4" t="s">
        <v>136</v>
      </c>
      <c r="B15" s="22"/>
      <c r="C15" s="15">
        <v>2321200</v>
      </c>
      <c r="D15" s="15">
        <v>0</v>
      </c>
      <c r="E15" s="15">
        <f t="shared" ref="E15" si="4">C15+D15</f>
        <v>2321200</v>
      </c>
      <c r="F15" s="15">
        <v>312699.03999999998</v>
      </c>
      <c r="G15" s="15">
        <v>311139.03999999998</v>
      </c>
      <c r="H15" s="15">
        <f t="shared" ref="H15" si="5">E15-F15</f>
        <v>2008500.96</v>
      </c>
    </row>
    <row r="16" spans="1:8" x14ac:dyDescent="0.2">
      <c r="A16" s="4" t="s">
        <v>137</v>
      </c>
      <c r="B16" s="22"/>
      <c r="C16" s="15">
        <v>133139</v>
      </c>
      <c r="D16" s="15">
        <v>0</v>
      </c>
      <c r="E16" s="15">
        <f t="shared" ref="E16" si="6">C16+D16</f>
        <v>133139</v>
      </c>
      <c r="F16" s="15">
        <v>25264.93</v>
      </c>
      <c r="G16" s="15">
        <v>24115.49</v>
      </c>
      <c r="H16" s="15">
        <f t="shared" ref="H16" si="7">E16-F16</f>
        <v>107874.07</v>
      </c>
    </row>
    <row r="17" spans="1:8" x14ac:dyDescent="0.2">
      <c r="A17" s="4" t="s">
        <v>138</v>
      </c>
      <c r="B17" s="22"/>
      <c r="C17" s="15">
        <v>667977</v>
      </c>
      <c r="D17" s="15">
        <v>0</v>
      </c>
      <c r="E17" s="15">
        <f t="shared" ref="E17" si="8">C17+D17</f>
        <v>667977</v>
      </c>
      <c r="F17" s="15">
        <v>105187.82</v>
      </c>
      <c r="G17" s="15">
        <v>105187.82</v>
      </c>
      <c r="H17" s="15">
        <f t="shared" ref="H17" si="9">E17-F17</f>
        <v>562789.17999999993</v>
      </c>
    </row>
    <row r="18" spans="1:8" x14ac:dyDescent="0.2">
      <c r="A18" s="4" t="s">
        <v>139</v>
      </c>
      <c r="B18" s="22"/>
      <c r="C18" s="15">
        <v>460952</v>
      </c>
      <c r="D18" s="15">
        <v>0</v>
      </c>
      <c r="E18" s="15">
        <f t="shared" ref="E18" si="10">C18+D18</f>
        <v>460952</v>
      </c>
      <c r="F18" s="15">
        <v>96118.97</v>
      </c>
      <c r="G18" s="15">
        <v>96118.97</v>
      </c>
      <c r="H18" s="15">
        <f t="shared" ref="H18" si="11">E18-F18</f>
        <v>364833.03</v>
      </c>
    </row>
    <row r="19" spans="1:8" x14ac:dyDescent="0.2">
      <c r="A19" s="4" t="s">
        <v>140</v>
      </c>
      <c r="B19" s="22"/>
      <c r="C19" s="15">
        <v>295779</v>
      </c>
      <c r="D19" s="15">
        <v>0</v>
      </c>
      <c r="E19" s="15">
        <f t="shared" ref="E19" si="12">C19+D19</f>
        <v>295779</v>
      </c>
      <c r="F19" s="15">
        <v>59107.12</v>
      </c>
      <c r="G19" s="15">
        <v>59107.12</v>
      </c>
      <c r="H19" s="15">
        <f t="shared" ref="H19" si="13">E19-F19</f>
        <v>236671.88</v>
      </c>
    </row>
    <row r="20" spans="1:8" x14ac:dyDescent="0.2">
      <c r="A20" s="4" t="s">
        <v>141</v>
      </c>
      <c r="B20" s="22"/>
      <c r="C20" s="15">
        <v>67752305.840000004</v>
      </c>
      <c r="D20" s="15">
        <v>-956736.65</v>
      </c>
      <c r="E20" s="15">
        <f t="shared" ref="E20" si="14">C20+D20</f>
        <v>66795569.190000005</v>
      </c>
      <c r="F20" s="15">
        <v>11238413.51</v>
      </c>
      <c r="G20" s="15">
        <v>10869859.92</v>
      </c>
      <c r="H20" s="15">
        <f t="shared" ref="H20" si="15">E20-F20</f>
        <v>55557155.680000007</v>
      </c>
    </row>
    <row r="21" spans="1:8" x14ac:dyDescent="0.2">
      <c r="A21" s="4" t="s">
        <v>142</v>
      </c>
      <c r="B21" s="22"/>
      <c r="C21" s="15">
        <v>4283157</v>
      </c>
      <c r="D21" s="15">
        <v>0</v>
      </c>
      <c r="E21" s="15">
        <f t="shared" ref="E21" si="16">C21+D21</f>
        <v>4283157</v>
      </c>
      <c r="F21" s="15">
        <v>704163.07</v>
      </c>
      <c r="G21" s="15">
        <v>687933.06</v>
      </c>
      <c r="H21" s="15">
        <f t="shared" ref="H21" si="17">E21-F21</f>
        <v>3578993.93</v>
      </c>
    </row>
    <row r="22" spans="1:8" x14ac:dyDescent="0.2">
      <c r="A22" s="4" t="s">
        <v>143</v>
      </c>
      <c r="B22" s="22"/>
      <c r="C22" s="15">
        <v>1269901</v>
      </c>
      <c r="D22" s="15">
        <v>0</v>
      </c>
      <c r="E22" s="15">
        <f t="shared" ref="E22" si="18">C22+D22</f>
        <v>1269901</v>
      </c>
      <c r="F22" s="15">
        <v>275961.02</v>
      </c>
      <c r="G22" s="15">
        <v>266039.09999999998</v>
      </c>
      <c r="H22" s="15">
        <f t="shared" ref="H22" si="19">E22-F22</f>
        <v>993939.98</v>
      </c>
    </row>
    <row r="23" spans="1:8" x14ac:dyDescent="0.2">
      <c r="A23" s="4" t="s">
        <v>144</v>
      </c>
      <c r="B23" s="22"/>
      <c r="C23" s="15">
        <v>759393</v>
      </c>
      <c r="D23" s="15">
        <v>520000</v>
      </c>
      <c r="E23" s="15">
        <f t="shared" ref="E23" si="20">C23+D23</f>
        <v>1279393</v>
      </c>
      <c r="F23" s="15">
        <v>644565.62</v>
      </c>
      <c r="G23" s="15">
        <v>644195.69999999995</v>
      </c>
      <c r="H23" s="15">
        <f t="shared" ref="H23" si="21">E23-F23</f>
        <v>634827.38</v>
      </c>
    </row>
    <row r="24" spans="1:8" x14ac:dyDescent="0.2">
      <c r="A24" s="4" t="s">
        <v>145</v>
      </c>
      <c r="B24" s="22"/>
      <c r="C24" s="15">
        <v>1209203</v>
      </c>
      <c r="D24" s="15">
        <v>0</v>
      </c>
      <c r="E24" s="15">
        <f t="shared" ref="E24" si="22">C24+D24</f>
        <v>1209203</v>
      </c>
      <c r="F24" s="15">
        <v>165465</v>
      </c>
      <c r="G24" s="15">
        <v>165465</v>
      </c>
      <c r="H24" s="15">
        <f t="shared" ref="H24" si="23">E24-F24</f>
        <v>1043738</v>
      </c>
    </row>
    <row r="25" spans="1:8" x14ac:dyDescent="0.2">
      <c r="A25" s="4" t="s">
        <v>146</v>
      </c>
      <c r="B25" s="22"/>
      <c r="C25" s="15">
        <v>711474</v>
      </c>
      <c r="D25" s="15">
        <v>5100</v>
      </c>
      <c r="E25" s="15">
        <f t="shared" ref="E25" si="24">C25+D25</f>
        <v>716574</v>
      </c>
      <c r="F25" s="15">
        <v>151091.73000000001</v>
      </c>
      <c r="G25" s="15">
        <v>147719.98000000001</v>
      </c>
      <c r="H25" s="15">
        <f t="shared" ref="H25" si="25">E25-F25</f>
        <v>565482.27</v>
      </c>
    </row>
    <row r="26" spans="1:8" x14ac:dyDescent="0.2">
      <c r="A26" s="4" t="s">
        <v>147</v>
      </c>
      <c r="B26" s="22"/>
      <c r="C26" s="15">
        <v>659420</v>
      </c>
      <c r="D26" s="15">
        <v>0</v>
      </c>
      <c r="E26" s="15">
        <f t="shared" ref="E26" si="26">C26+D26</f>
        <v>659420</v>
      </c>
      <c r="F26" s="15">
        <v>145344.23000000001</v>
      </c>
      <c r="G26" s="15">
        <v>139872</v>
      </c>
      <c r="H26" s="15">
        <f t="shared" ref="H26" si="27">E26-F26</f>
        <v>514075.77</v>
      </c>
    </row>
    <row r="27" spans="1:8" x14ac:dyDescent="0.2">
      <c r="A27" s="4" t="s">
        <v>148</v>
      </c>
      <c r="B27" s="22"/>
      <c r="C27" s="15">
        <v>685056</v>
      </c>
      <c r="D27" s="15">
        <v>0</v>
      </c>
      <c r="E27" s="15">
        <f t="shared" ref="E27" si="28">C27+D27</f>
        <v>685056</v>
      </c>
      <c r="F27" s="15">
        <v>133161.5</v>
      </c>
      <c r="G27" s="15">
        <v>133161.5</v>
      </c>
      <c r="H27" s="15">
        <f t="shared" ref="H27" si="29">E27-F27</f>
        <v>551894.5</v>
      </c>
    </row>
    <row r="28" spans="1:8" x14ac:dyDescent="0.2">
      <c r="A28" s="4" t="s">
        <v>149</v>
      </c>
      <c r="B28" s="22"/>
      <c r="C28" s="15">
        <v>496387</v>
      </c>
      <c r="D28" s="15">
        <v>0</v>
      </c>
      <c r="E28" s="15">
        <f t="shared" ref="E28" si="30">C28+D28</f>
        <v>496387</v>
      </c>
      <c r="F28" s="15">
        <v>106353</v>
      </c>
      <c r="G28" s="15">
        <v>106353</v>
      </c>
      <c r="H28" s="15">
        <f t="shared" ref="H28" si="31">E28-F28</f>
        <v>390034</v>
      </c>
    </row>
    <row r="29" spans="1:8" x14ac:dyDescent="0.2">
      <c r="A29" s="4" t="s">
        <v>150</v>
      </c>
      <c r="B29" s="22"/>
      <c r="C29" s="15">
        <v>274962</v>
      </c>
      <c r="D29" s="15">
        <v>0</v>
      </c>
      <c r="E29" s="15">
        <f t="shared" ref="E29" si="32">C29+D29</f>
        <v>274962</v>
      </c>
      <c r="F29" s="15">
        <v>59487.3</v>
      </c>
      <c r="G29" s="15">
        <v>59487.3</v>
      </c>
      <c r="H29" s="15">
        <f t="shared" ref="H29" si="33">E29-F29</f>
        <v>215474.7</v>
      </c>
    </row>
    <row r="30" spans="1:8" x14ac:dyDescent="0.2">
      <c r="A30" s="4" t="s">
        <v>151</v>
      </c>
      <c r="B30" s="22"/>
      <c r="C30" s="15">
        <v>1104511.1000000001</v>
      </c>
      <c r="D30" s="15">
        <v>1000000</v>
      </c>
      <c r="E30" s="15">
        <f t="shared" ref="E30" si="34">C30+D30</f>
        <v>2104511.1</v>
      </c>
      <c r="F30" s="15">
        <v>1119025.7</v>
      </c>
      <c r="G30" s="15">
        <v>213239.7</v>
      </c>
      <c r="H30" s="15">
        <f t="shared" ref="H30" si="35">E30-F30</f>
        <v>985485.40000000014</v>
      </c>
    </row>
    <row r="31" spans="1:8" x14ac:dyDescent="0.2">
      <c r="A31" s="4" t="s">
        <v>152</v>
      </c>
      <c r="B31" s="22"/>
      <c r="C31" s="15">
        <v>907930</v>
      </c>
      <c r="D31" s="15">
        <v>0</v>
      </c>
      <c r="E31" s="15">
        <f t="shared" ref="E31" si="36">C31+D31</f>
        <v>907930</v>
      </c>
      <c r="F31" s="15">
        <v>169175.7</v>
      </c>
      <c r="G31" s="15">
        <v>169175.7</v>
      </c>
      <c r="H31" s="15">
        <f t="shared" ref="H31" si="37">E31-F31</f>
        <v>738754.3</v>
      </c>
    </row>
    <row r="32" spans="1:8" x14ac:dyDescent="0.2">
      <c r="A32" s="4" t="s">
        <v>153</v>
      </c>
      <c r="B32" s="22"/>
      <c r="C32" s="15">
        <v>115865588</v>
      </c>
      <c r="D32" s="15">
        <v>116999008.17</v>
      </c>
      <c r="E32" s="15">
        <f t="shared" ref="E32" si="38">C32+D32</f>
        <v>232864596.17000002</v>
      </c>
      <c r="F32" s="15">
        <v>61505498.75</v>
      </c>
      <c r="G32" s="15">
        <v>59887190.280000001</v>
      </c>
      <c r="H32" s="15">
        <f t="shared" ref="H32" si="39">E32-F32</f>
        <v>171359097.42000002</v>
      </c>
    </row>
    <row r="33" spans="1:8" x14ac:dyDescent="0.2">
      <c r="A33" s="4" t="s">
        <v>154</v>
      </c>
      <c r="B33" s="22"/>
      <c r="C33" s="15">
        <v>4947828</v>
      </c>
      <c r="D33" s="15">
        <v>0</v>
      </c>
      <c r="E33" s="15">
        <f t="shared" ref="E33" si="40">C33+D33</f>
        <v>4947828</v>
      </c>
      <c r="F33" s="15">
        <v>923895.53</v>
      </c>
      <c r="G33" s="15">
        <v>923895.53</v>
      </c>
      <c r="H33" s="15">
        <f t="shared" ref="H33" si="41">E33-F33</f>
        <v>4023932.4699999997</v>
      </c>
    </row>
    <row r="34" spans="1:8" x14ac:dyDescent="0.2">
      <c r="A34" s="4" t="s">
        <v>155</v>
      </c>
      <c r="B34" s="22"/>
      <c r="C34" s="15">
        <v>1936196</v>
      </c>
      <c r="D34" s="15">
        <v>-10000</v>
      </c>
      <c r="E34" s="15">
        <f t="shared" ref="E34" si="42">C34+D34</f>
        <v>1926196</v>
      </c>
      <c r="F34" s="15">
        <v>344103.1</v>
      </c>
      <c r="G34" s="15">
        <v>343311.1</v>
      </c>
      <c r="H34" s="15">
        <f t="shared" ref="H34" si="43">E34-F34</f>
        <v>1582092.9</v>
      </c>
    </row>
    <row r="35" spans="1:8" x14ac:dyDescent="0.2">
      <c r="A35" s="4" t="s">
        <v>156</v>
      </c>
      <c r="B35" s="22"/>
      <c r="C35" s="15">
        <v>1227467</v>
      </c>
      <c r="D35" s="15">
        <v>0</v>
      </c>
      <c r="E35" s="15">
        <f t="shared" ref="E35" si="44">C35+D35</f>
        <v>1227467</v>
      </c>
      <c r="F35" s="15">
        <v>254537.68</v>
      </c>
      <c r="G35" s="15">
        <v>248075.55</v>
      </c>
      <c r="H35" s="15">
        <f t="shared" ref="H35" si="45">E35-F35</f>
        <v>972929.32000000007</v>
      </c>
    </row>
    <row r="36" spans="1:8" x14ac:dyDescent="0.2">
      <c r="A36" s="4" t="s">
        <v>157</v>
      </c>
      <c r="B36" s="22"/>
      <c r="C36" s="15">
        <v>4790326</v>
      </c>
      <c r="D36" s="15">
        <v>560000</v>
      </c>
      <c r="E36" s="15">
        <f t="shared" ref="E36" si="46">C36+D36</f>
        <v>5350326</v>
      </c>
      <c r="F36" s="15">
        <v>1792985.75</v>
      </c>
      <c r="G36" s="15">
        <v>530476.9</v>
      </c>
      <c r="H36" s="15">
        <f t="shared" ref="H36" si="47">E36-F36</f>
        <v>3557340.25</v>
      </c>
    </row>
    <row r="37" spans="1:8" x14ac:dyDescent="0.2">
      <c r="A37" s="4" t="s">
        <v>158</v>
      </c>
      <c r="B37" s="22"/>
      <c r="C37" s="15">
        <v>14521614</v>
      </c>
      <c r="D37" s="15">
        <v>-1857000</v>
      </c>
      <c r="E37" s="15">
        <f t="shared" ref="E37" si="48">C37+D37</f>
        <v>12664614</v>
      </c>
      <c r="F37" s="15">
        <v>1611047.45</v>
      </c>
      <c r="G37" s="15">
        <v>1541536.05</v>
      </c>
      <c r="H37" s="15">
        <f t="shared" ref="H37" si="49">E37-F37</f>
        <v>11053566.550000001</v>
      </c>
    </row>
    <row r="38" spans="1:8" x14ac:dyDescent="0.2">
      <c r="A38" s="4" t="s">
        <v>159</v>
      </c>
      <c r="B38" s="22"/>
      <c r="C38" s="15">
        <v>3795720</v>
      </c>
      <c r="D38" s="15">
        <v>130000</v>
      </c>
      <c r="E38" s="15">
        <f t="shared" ref="E38" si="50">C38+D38</f>
        <v>3925720</v>
      </c>
      <c r="F38" s="15">
        <v>764676.42</v>
      </c>
      <c r="G38" s="15">
        <v>711260.36</v>
      </c>
      <c r="H38" s="15">
        <f t="shared" ref="H38" si="51">E38-F38</f>
        <v>3161043.58</v>
      </c>
    </row>
    <row r="39" spans="1:8" x14ac:dyDescent="0.2">
      <c r="A39" s="4" t="s">
        <v>160</v>
      </c>
      <c r="B39" s="22"/>
      <c r="C39" s="15">
        <v>3656311</v>
      </c>
      <c r="D39" s="15">
        <v>1200000</v>
      </c>
      <c r="E39" s="15">
        <f t="shared" ref="E39" si="52">C39+D39</f>
        <v>4856311</v>
      </c>
      <c r="F39" s="15">
        <v>718321.99</v>
      </c>
      <c r="G39" s="15">
        <v>706424.49</v>
      </c>
      <c r="H39" s="15">
        <f t="shared" ref="H39" si="53">E39-F39</f>
        <v>4137989.01</v>
      </c>
    </row>
    <row r="40" spans="1:8" x14ac:dyDescent="0.2">
      <c r="A40" s="4" t="s">
        <v>161</v>
      </c>
      <c r="B40" s="22"/>
      <c r="C40" s="15">
        <v>2177978</v>
      </c>
      <c r="D40" s="15">
        <v>20000</v>
      </c>
      <c r="E40" s="15">
        <f t="shared" ref="E40" si="54">C40+D40</f>
        <v>2197978</v>
      </c>
      <c r="F40" s="15">
        <v>453600.36</v>
      </c>
      <c r="G40" s="15">
        <v>430930.04</v>
      </c>
      <c r="H40" s="15">
        <f t="shared" ref="H40" si="55">E40-F40</f>
        <v>1744377.6400000001</v>
      </c>
    </row>
    <row r="41" spans="1:8" x14ac:dyDescent="0.2">
      <c r="A41" s="4" t="s">
        <v>162</v>
      </c>
      <c r="B41" s="22"/>
      <c r="C41" s="15">
        <v>2274708</v>
      </c>
      <c r="D41" s="15">
        <v>76000</v>
      </c>
      <c r="E41" s="15">
        <f t="shared" ref="E41" si="56">C41+D41</f>
        <v>2350708</v>
      </c>
      <c r="F41" s="15">
        <v>405052.77</v>
      </c>
      <c r="G41" s="15">
        <v>384977.4</v>
      </c>
      <c r="H41" s="15">
        <f t="shared" ref="H41" si="57">E41-F41</f>
        <v>1945655.23</v>
      </c>
    </row>
    <row r="42" spans="1:8" x14ac:dyDescent="0.2">
      <c r="A42" s="4" t="s">
        <v>163</v>
      </c>
      <c r="B42" s="22"/>
      <c r="C42" s="15">
        <v>5696156</v>
      </c>
      <c r="D42" s="15">
        <v>24504602.48</v>
      </c>
      <c r="E42" s="15">
        <f t="shared" ref="E42" si="58">C42+D42</f>
        <v>30200758.48</v>
      </c>
      <c r="F42" s="15">
        <v>3094642.28</v>
      </c>
      <c r="G42" s="15">
        <v>3082454.16</v>
      </c>
      <c r="H42" s="15">
        <f t="shared" ref="H42" si="59">E42-F42</f>
        <v>27106116.199999999</v>
      </c>
    </row>
    <row r="43" spans="1:8" x14ac:dyDescent="0.2">
      <c r="A43" s="4" t="s">
        <v>164</v>
      </c>
      <c r="B43" s="22"/>
      <c r="C43" s="15">
        <v>685547</v>
      </c>
      <c r="D43" s="15">
        <v>3800</v>
      </c>
      <c r="E43" s="15">
        <f t="shared" ref="E43" si="60">C43+D43</f>
        <v>689347</v>
      </c>
      <c r="F43" s="15">
        <v>129319.54</v>
      </c>
      <c r="G43" s="15">
        <v>128463.3</v>
      </c>
      <c r="H43" s="15">
        <f t="shared" ref="H43" si="61">E43-F43</f>
        <v>560027.46</v>
      </c>
    </row>
    <row r="44" spans="1:8" x14ac:dyDescent="0.2">
      <c r="A44" s="4" t="s">
        <v>165</v>
      </c>
      <c r="B44" s="22"/>
      <c r="C44" s="15">
        <v>838461</v>
      </c>
      <c r="D44" s="15">
        <v>0</v>
      </c>
      <c r="E44" s="15">
        <f t="shared" ref="E44" si="62">C44+D44</f>
        <v>838461</v>
      </c>
      <c r="F44" s="15">
        <v>139764.31</v>
      </c>
      <c r="G44" s="15">
        <v>137761.81</v>
      </c>
      <c r="H44" s="15">
        <f t="shared" ref="H44" si="63">E44-F44</f>
        <v>698696.69</v>
      </c>
    </row>
    <row r="45" spans="1:8" x14ac:dyDescent="0.2">
      <c r="A45" s="4" t="s">
        <v>166</v>
      </c>
      <c r="B45" s="22"/>
      <c r="C45" s="15">
        <v>977836</v>
      </c>
      <c r="D45" s="15">
        <v>4000</v>
      </c>
      <c r="E45" s="15">
        <f t="shared" ref="E45" si="64">C45+D45</f>
        <v>981836</v>
      </c>
      <c r="F45" s="15">
        <v>201326.3</v>
      </c>
      <c r="G45" s="15">
        <v>200961.05</v>
      </c>
      <c r="H45" s="15">
        <f t="shared" ref="H45" si="65">E45-F45</f>
        <v>780509.7</v>
      </c>
    </row>
    <row r="46" spans="1:8" x14ac:dyDescent="0.2">
      <c r="A46" s="4" t="s">
        <v>167</v>
      </c>
      <c r="B46" s="22"/>
      <c r="C46" s="15">
        <v>1331714</v>
      </c>
      <c r="D46" s="15">
        <v>17000</v>
      </c>
      <c r="E46" s="15">
        <f t="shared" ref="E46" si="66">C46+D46</f>
        <v>1348714</v>
      </c>
      <c r="F46" s="15">
        <v>219947.28</v>
      </c>
      <c r="G46" s="15">
        <v>217077.93</v>
      </c>
      <c r="H46" s="15">
        <f t="shared" ref="H46" si="67">E46-F46</f>
        <v>1128766.72</v>
      </c>
    </row>
    <row r="47" spans="1:8" x14ac:dyDescent="0.2">
      <c r="A47" s="4" t="s">
        <v>168</v>
      </c>
      <c r="B47" s="22"/>
      <c r="C47" s="15">
        <v>327627</v>
      </c>
      <c r="D47" s="15">
        <v>0</v>
      </c>
      <c r="E47" s="15">
        <f t="shared" ref="E47" si="68">C47+D47</f>
        <v>327627</v>
      </c>
      <c r="F47" s="15">
        <v>59882.15</v>
      </c>
      <c r="G47" s="15">
        <v>59490.07</v>
      </c>
      <c r="H47" s="15">
        <f t="shared" ref="H47" si="69">E47-F47</f>
        <v>267744.84999999998</v>
      </c>
    </row>
    <row r="48" spans="1:8" x14ac:dyDescent="0.2">
      <c r="A48" s="4" t="s">
        <v>169</v>
      </c>
      <c r="B48" s="22"/>
      <c r="C48" s="15">
        <v>2926776</v>
      </c>
      <c r="D48" s="15">
        <v>0</v>
      </c>
      <c r="E48" s="15">
        <f t="shared" ref="E48" si="70">C48+D48</f>
        <v>2926776</v>
      </c>
      <c r="F48" s="15">
        <v>805774.44</v>
      </c>
      <c r="G48" s="15">
        <v>529971.57999999996</v>
      </c>
      <c r="H48" s="15">
        <f t="shared" ref="H48" si="71">E48-F48</f>
        <v>2121001.56</v>
      </c>
    </row>
    <row r="49" spans="1:8" x14ac:dyDescent="0.2">
      <c r="A49" s="4" t="s">
        <v>170</v>
      </c>
      <c r="B49" s="22"/>
      <c r="C49" s="15">
        <v>8419628</v>
      </c>
      <c r="D49" s="15">
        <v>100000</v>
      </c>
      <c r="E49" s="15">
        <f t="shared" ref="E49" si="72">C49+D49</f>
        <v>8519628</v>
      </c>
      <c r="F49" s="15">
        <v>420347.11</v>
      </c>
      <c r="G49" s="15">
        <v>408236.1</v>
      </c>
      <c r="H49" s="15">
        <f t="shared" ref="H49" si="73">E49-F49</f>
        <v>8099280.8899999997</v>
      </c>
    </row>
    <row r="50" spans="1:8" x14ac:dyDescent="0.2">
      <c r="A50" s="4" t="s">
        <v>171</v>
      </c>
      <c r="B50" s="22"/>
      <c r="C50" s="15">
        <v>806037</v>
      </c>
      <c r="D50" s="15">
        <v>0</v>
      </c>
      <c r="E50" s="15">
        <f t="shared" ref="E50" si="74">C50+D50</f>
        <v>806037</v>
      </c>
      <c r="F50" s="15">
        <v>157068.91</v>
      </c>
      <c r="G50" s="15">
        <v>155789</v>
      </c>
      <c r="H50" s="15">
        <f t="shared" ref="H50" si="75">E50-F50</f>
        <v>648968.09</v>
      </c>
    </row>
    <row r="51" spans="1:8" x14ac:dyDescent="0.2">
      <c r="A51" s="4" t="s">
        <v>172</v>
      </c>
      <c r="B51" s="22"/>
      <c r="C51" s="15">
        <v>406893</v>
      </c>
      <c r="D51" s="15">
        <v>0</v>
      </c>
      <c r="E51" s="15">
        <f t="shared" ref="E51" si="76">C51+D51</f>
        <v>406893</v>
      </c>
      <c r="F51" s="15">
        <v>77586.81</v>
      </c>
      <c r="G51" s="15">
        <v>72453.3</v>
      </c>
      <c r="H51" s="15">
        <f t="shared" ref="H51" si="77">E51-F51</f>
        <v>329306.19</v>
      </c>
    </row>
    <row r="52" spans="1:8" x14ac:dyDescent="0.2">
      <c r="A52" s="4" t="s">
        <v>173</v>
      </c>
      <c r="B52" s="22"/>
      <c r="C52" s="15">
        <v>26213754</v>
      </c>
      <c r="D52" s="15">
        <v>1935000</v>
      </c>
      <c r="E52" s="15">
        <f t="shared" ref="E52" si="78">C52+D52</f>
        <v>28148754</v>
      </c>
      <c r="F52" s="15">
        <v>5113764.67</v>
      </c>
      <c r="G52" s="15">
        <v>4297199.9800000004</v>
      </c>
      <c r="H52" s="15">
        <f t="shared" ref="H52" si="79">E52-F52</f>
        <v>23034989.329999998</v>
      </c>
    </row>
    <row r="53" spans="1:8" x14ac:dyDescent="0.2">
      <c r="A53" s="4" t="s">
        <v>174</v>
      </c>
      <c r="B53" s="22"/>
      <c r="C53" s="15">
        <v>1435064</v>
      </c>
      <c r="D53" s="15">
        <v>0</v>
      </c>
      <c r="E53" s="15">
        <f t="shared" ref="E53" si="80">C53+D53</f>
        <v>1435064</v>
      </c>
      <c r="F53" s="15">
        <v>245091.57</v>
      </c>
      <c r="G53" s="15">
        <v>237820.67</v>
      </c>
      <c r="H53" s="15">
        <f t="shared" ref="H53" si="81">E53-F53</f>
        <v>1189972.43</v>
      </c>
    </row>
    <row r="54" spans="1:8" x14ac:dyDescent="0.2">
      <c r="A54" s="4" t="s">
        <v>175</v>
      </c>
      <c r="B54" s="22"/>
      <c r="C54" s="15">
        <v>15549485</v>
      </c>
      <c r="D54" s="15">
        <v>-92617</v>
      </c>
      <c r="E54" s="15">
        <f t="shared" ref="E54" si="82">C54+D54</f>
        <v>15456868</v>
      </c>
      <c r="F54" s="15">
        <v>2838308.94</v>
      </c>
      <c r="G54" s="15">
        <v>2788684.24</v>
      </c>
      <c r="H54" s="15">
        <f t="shared" ref="H54" si="83">E54-F54</f>
        <v>12618559.060000001</v>
      </c>
    </row>
    <row r="55" spans="1:8" x14ac:dyDescent="0.2">
      <c r="A55" s="4" t="s">
        <v>176</v>
      </c>
      <c r="B55" s="22"/>
      <c r="C55" s="15">
        <v>1682946</v>
      </c>
      <c r="D55" s="15">
        <v>0</v>
      </c>
      <c r="E55" s="15">
        <f t="shared" ref="E55" si="84">C55+D55</f>
        <v>1682946</v>
      </c>
      <c r="F55" s="15">
        <v>236429.94</v>
      </c>
      <c r="G55" s="15">
        <v>233733.3</v>
      </c>
      <c r="H55" s="15">
        <f t="shared" ref="H55" si="85">E55-F55</f>
        <v>1446516.06</v>
      </c>
    </row>
    <row r="56" spans="1:8" x14ac:dyDescent="0.2">
      <c r="A56" s="4" t="s">
        <v>177</v>
      </c>
      <c r="B56" s="22"/>
      <c r="C56" s="15">
        <v>3197894</v>
      </c>
      <c r="D56" s="15">
        <v>0</v>
      </c>
      <c r="E56" s="15">
        <f t="shared" ref="E56" si="86">C56+D56</f>
        <v>3197894</v>
      </c>
      <c r="F56" s="15">
        <v>644751.94999999995</v>
      </c>
      <c r="G56" s="15">
        <v>644751.94999999995</v>
      </c>
      <c r="H56" s="15">
        <f t="shared" ref="H56" si="87">E56-F56</f>
        <v>2553142.0499999998</v>
      </c>
    </row>
    <row r="57" spans="1:8" x14ac:dyDescent="0.2">
      <c r="A57" s="4" t="s">
        <v>178</v>
      </c>
      <c r="B57" s="22"/>
      <c r="C57" s="15">
        <v>1059060</v>
      </c>
      <c r="D57" s="15">
        <v>0</v>
      </c>
      <c r="E57" s="15">
        <f t="shared" ref="E57" si="88">C57+D57</f>
        <v>1059060</v>
      </c>
      <c r="F57" s="15">
        <v>199346.42</v>
      </c>
      <c r="G57" s="15">
        <v>199346.42</v>
      </c>
      <c r="H57" s="15">
        <f t="shared" ref="H57" si="89">E57-F57</f>
        <v>859713.58</v>
      </c>
    </row>
    <row r="58" spans="1:8" x14ac:dyDescent="0.2">
      <c r="A58" s="4" t="s">
        <v>179</v>
      </c>
      <c r="B58" s="22"/>
      <c r="C58" s="15">
        <v>4642657</v>
      </c>
      <c r="D58" s="15">
        <v>20000</v>
      </c>
      <c r="E58" s="15">
        <f t="shared" ref="E58" si="90">C58+D58</f>
        <v>4662657</v>
      </c>
      <c r="F58" s="15">
        <v>129689.34</v>
      </c>
      <c r="G58" s="15">
        <v>126823.64</v>
      </c>
      <c r="H58" s="15">
        <f t="shared" ref="H58" si="91">E58-F58</f>
        <v>4532967.66</v>
      </c>
    </row>
    <row r="59" spans="1:8" x14ac:dyDescent="0.2">
      <c r="A59" s="4" t="s">
        <v>180</v>
      </c>
      <c r="B59" s="22"/>
      <c r="C59" s="15">
        <v>1761097</v>
      </c>
      <c r="D59" s="15">
        <v>26000</v>
      </c>
      <c r="E59" s="15">
        <f t="shared" ref="E59" si="92">C59+D59</f>
        <v>1787097</v>
      </c>
      <c r="F59" s="15">
        <v>316648.39</v>
      </c>
      <c r="G59" s="15">
        <v>314385.34000000003</v>
      </c>
      <c r="H59" s="15">
        <f t="shared" ref="H59" si="93">E59-F59</f>
        <v>1470448.6099999999</v>
      </c>
    </row>
    <row r="60" spans="1:8" x14ac:dyDescent="0.2">
      <c r="A60" s="4" t="s">
        <v>181</v>
      </c>
      <c r="B60" s="22"/>
      <c r="C60" s="15">
        <v>767149</v>
      </c>
      <c r="D60" s="15">
        <v>0</v>
      </c>
      <c r="E60" s="15">
        <f t="shared" ref="E60" si="94">C60+D60</f>
        <v>767149</v>
      </c>
      <c r="F60" s="15">
        <v>153164.76</v>
      </c>
      <c r="G60" s="15">
        <v>149357.39000000001</v>
      </c>
      <c r="H60" s="15">
        <f t="shared" ref="H60" si="95">E60-F60</f>
        <v>613984.24</v>
      </c>
    </row>
    <row r="61" spans="1:8" x14ac:dyDescent="0.2">
      <c r="A61" s="4" t="s">
        <v>182</v>
      </c>
      <c r="B61" s="22"/>
      <c r="C61" s="15">
        <v>921854</v>
      </c>
      <c r="D61" s="15">
        <v>150000</v>
      </c>
      <c r="E61" s="15">
        <f t="shared" ref="E61" si="96">C61+D61</f>
        <v>1071854</v>
      </c>
      <c r="F61" s="15">
        <v>149010.06</v>
      </c>
      <c r="G61" s="15">
        <v>146926.24</v>
      </c>
      <c r="H61" s="15">
        <f t="shared" ref="H61" si="97">E61-F61</f>
        <v>922843.94</v>
      </c>
    </row>
    <row r="62" spans="1:8" x14ac:dyDescent="0.2">
      <c r="A62" s="4" t="s">
        <v>183</v>
      </c>
      <c r="B62" s="22"/>
      <c r="C62" s="15">
        <v>48368309.159999996</v>
      </c>
      <c r="D62" s="15">
        <v>9580451</v>
      </c>
      <c r="E62" s="15">
        <f t="shared" ref="E62" si="98">C62+D62</f>
        <v>57948760.159999996</v>
      </c>
      <c r="F62" s="15">
        <v>10010709.789999999</v>
      </c>
      <c r="G62" s="15">
        <v>9499537</v>
      </c>
      <c r="H62" s="15">
        <f t="shared" ref="H62" si="99">E62-F62</f>
        <v>47938050.369999997</v>
      </c>
    </row>
    <row r="63" spans="1:8" x14ac:dyDescent="0.2">
      <c r="A63" s="4" t="s">
        <v>184</v>
      </c>
      <c r="B63" s="22"/>
      <c r="C63" s="15">
        <v>2875703</v>
      </c>
      <c r="D63" s="15">
        <v>0</v>
      </c>
      <c r="E63" s="15">
        <f t="shared" ref="E63" si="100">C63+D63</f>
        <v>2875703</v>
      </c>
      <c r="F63" s="15">
        <v>414663.6</v>
      </c>
      <c r="G63" s="15">
        <v>414120</v>
      </c>
      <c r="H63" s="15">
        <f t="shared" ref="H63" si="101">E63-F63</f>
        <v>2461039.4</v>
      </c>
    </row>
    <row r="64" spans="1:8" x14ac:dyDescent="0.2">
      <c r="A64" s="4" t="s">
        <v>185</v>
      </c>
      <c r="B64" s="22"/>
      <c r="C64" s="15">
        <v>8549496</v>
      </c>
      <c r="D64" s="15">
        <v>0</v>
      </c>
      <c r="E64" s="15">
        <f t="shared" ref="E64" si="102">C64+D64</f>
        <v>8549496</v>
      </c>
      <c r="F64" s="15">
        <v>1624192.97</v>
      </c>
      <c r="G64" s="15">
        <v>1620222.63</v>
      </c>
      <c r="H64" s="15">
        <f t="shared" ref="H64" si="103">E64-F64</f>
        <v>6925303.0300000003</v>
      </c>
    </row>
    <row r="65" spans="1:8" x14ac:dyDescent="0.2">
      <c r="A65" s="4" t="s">
        <v>186</v>
      </c>
      <c r="B65" s="22"/>
      <c r="C65" s="15">
        <v>453466</v>
      </c>
      <c r="D65" s="15">
        <v>0</v>
      </c>
      <c r="E65" s="15">
        <f t="shared" ref="E65" si="104">C65+D65</f>
        <v>453466</v>
      </c>
      <c r="F65" s="15">
        <v>69678.41</v>
      </c>
      <c r="G65" s="15">
        <v>50668</v>
      </c>
      <c r="H65" s="15">
        <f t="shared" ref="H65" si="105">E65-F65</f>
        <v>383787.58999999997</v>
      </c>
    </row>
    <row r="66" spans="1:8" x14ac:dyDescent="0.2">
      <c r="A66" s="4" t="s">
        <v>187</v>
      </c>
      <c r="B66" s="22"/>
      <c r="C66" s="15">
        <v>1337683</v>
      </c>
      <c r="D66" s="15">
        <v>15028</v>
      </c>
      <c r="E66" s="15">
        <f t="shared" ref="E66" si="106">C66+D66</f>
        <v>1352711</v>
      </c>
      <c r="F66" s="15">
        <v>309309.34000000003</v>
      </c>
      <c r="G66" s="15">
        <v>254268</v>
      </c>
      <c r="H66" s="15">
        <f t="shared" ref="H66" si="107">E66-F66</f>
        <v>1043401.6599999999</v>
      </c>
    </row>
    <row r="67" spans="1:8" x14ac:dyDescent="0.2">
      <c r="A67" s="4"/>
      <c r="B67" s="22"/>
      <c r="C67" s="15"/>
      <c r="D67" s="15"/>
      <c r="E67" s="15"/>
      <c r="F67" s="15"/>
      <c r="G67" s="15"/>
      <c r="H67" s="15"/>
    </row>
    <row r="68" spans="1:8" x14ac:dyDescent="0.2">
      <c r="A68" s="4"/>
      <c r="B68" s="25"/>
      <c r="C68" s="16"/>
      <c r="D68" s="16"/>
      <c r="E68" s="16"/>
      <c r="F68" s="16"/>
      <c r="G68" s="16"/>
      <c r="H68" s="16"/>
    </row>
    <row r="69" spans="1:8" x14ac:dyDescent="0.2">
      <c r="A69" s="26"/>
      <c r="B69" s="47" t="s">
        <v>53</v>
      </c>
      <c r="C69" s="23">
        <f t="shared" ref="C69:H69" si="108">SUM(C7:C68)</f>
        <v>420759000</v>
      </c>
      <c r="D69" s="23">
        <f t="shared" si="108"/>
        <v>154674549</v>
      </c>
      <c r="E69" s="23">
        <f t="shared" si="108"/>
        <v>575433549</v>
      </c>
      <c r="F69" s="23">
        <f t="shared" si="108"/>
        <v>119351238.22</v>
      </c>
      <c r="G69" s="23">
        <f t="shared" si="108"/>
        <v>112950727.13999999</v>
      </c>
      <c r="H69" s="23">
        <f t="shared" si="108"/>
        <v>456082310.77999997</v>
      </c>
    </row>
    <row r="72" spans="1:8" ht="45" customHeight="1" x14ac:dyDescent="0.2">
      <c r="A72" s="56" t="s">
        <v>192</v>
      </c>
      <c r="B72" s="57"/>
      <c r="C72" s="57"/>
      <c r="D72" s="57"/>
      <c r="E72" s="57"/>
      <c r="F72" s="57"/>
      <c r="G72" s="57"/>
      <c r="H72" s="58"/>
    </row>
    <row r="74" spans="1:8" x14ac:dyDescent="0.2">
      <c r="A74" s="61" t="s">
        <v>54</v>
      </c>
      <c r="B74" s="62"/>
      <c r="C74" s="56" t="s">
        <v>60</v>
      </c>
      <c r="D74" s="57"/>
      <c r="E74" s="57"/>
      <c r="F74" s="57"/>
      <c r="G74" s="58"/>
      <c r="H74" s="59" t="s">
        <v>59</v>
      </c>
    </row>
    <row r="75" spans="1:8" ht="22.5" x14ac:dyDescent="0.2">
      <c r="A75" s="63"/>
      <c r="B75" s="64"/>
      <c r="C75" s="9" t="s">
        <v>55</v>
      </c>
      <c r="D75" s="9" t="s">
        <v>125</v>
      </c>
      <c r="E75" s="9" t="s">
        <v>56</v>
      </c>
      <c r="F75" s="9" t="s">
        <v>57</v>
      </c>
      <c r="G75" s="9" t="s">
        <v>58</v>
      </c>
      <c r="H75" s="60"/>
    </row>
    <row r="76" spans="1:8" x14ac:dyDescent="0.2">
      <c r="A76" s="65"/>
      <c r="B76" s="66"/>
      <c r="C76" s="10">
        <v>1</v>
      </c>
      <c r="D76" s="10">
        <v>2</v>
      </c>
      <c r="E76" s="10" t="s">
        <v>126</v>
      </c>
      <c r="F76" s="10">
        <v>4</v>
      </c>
      <c r="G76" s="10">
        <v>5</v>
      </c>
      <c r="H76" s="10" t="s">
        <v>127</v>
      </c>
    </row>
    <row r="77" spans="1:8" x14ac:dyDescent="0.2">
      <c r="A77" s="28"/>
      <c r="B77" s="29"/>
      <c r="C77" s="33"/>
      <c r="D77" s="33"/>
      <c r="E77" s="33"/>
      <c r="F77" s="33"/>
      <c r="G77" s="33"/>
      <c r="H77" s="33"/>
    </row>
    <row r="78" spans="1:8" x14ac:dyDescent="0.2">
      <c r="A78" s="4" t="s">
        <v>8</v>
      </c>
      <c r="B78" s="2"/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 t="s">
        <v>9</v>
      </c>
      <c r="B79" s="2"/>
      <c r="C79" s="34">
        <v>0</v>
      </c>
      <c r="D79" s="34">
        <v>0</v>
      </c>
      <c r="E79" s="34">
        <f t="shared" ref="E79:E81" si="109">C79+D79</f>
        <v>0</v>
      </c>
      <c r="F79" s="34">
        <v>0</v>
      </c>
      <c r="G79" s="34">
        <v>0</v>
      </c>
      <c r="H79" s="34">
        <f t="shared" ref="H79:H81" si="110">E79-F79</f>
        <v>0</v>
      </c>
    </row>
    <row r="80" spans="1:8" x14ac:dyDescent="0.2">
      <c r="A80" s="4" t="s">
        <v>10</v>
      </c>
      <c r="B80" s="2"/>
      <c r="C80" s="34">
        <v>0</v>
      </c>
      <c r="D80" s="34">
        <v>0</v>
      </c>
      <c r="E80" s="34">
        <f t="shared" si="109"/>
        <v>0</v>
      </c>
      <c r="F80" s="34">
        <v>0</v>
      </c>
      <c r="G80" s="34">
        <v>0</v>
      </c>
      <c r="H80" s="34">
        <f t="shared" si="110"/>
        <v>0</v>
      </c>
    </row>
    <row r="81" spans="1:8" x14ac:dyDescent="0.2">
      <c r="A81" s="4" t="s">
        <v>11</v>
      </c>
      <c r="B81" s="2"/>
      <c r="C81" s="34">
        <v>0</v>
      </c>
      <c r="D81" s="34">
        <v>0</v>
      </c>
      <c r="E81" s="34">
        <f t="shared" si="109"/>
        <v>0</v>
      </c>
      <c r="F81" s="34">
        <v>0</v>
      </c>
      <c r="G81" s="34">
        <v>0</v>
      </c>
      <c r="H81" s="34">
        <f t="shared" si="110"/>
        <v>0</v>
      </c>
    </row>
    <row r="82" spans="1:8" x14ac:dyDescent="0.2">
      <c r="A82" s="4"/>
      <c r="B82" s="2"/>
      <c r="C82" s="35"/>
      <c r="D82" s="35"/>
      <c r="E82" s="35"/>
      <c r="F82" s="35"/>
      <c r="G82" s="35"/>
      <c r="H82" s="35"/>
    </row>
    <row r="83" spans="1:8" x14ac:dyDescent="0.2">
      <c r="A83" s="26"/>
      <c r="B83" s="47" t="s">
        <v>53</v>
      </c>
      <c r="C83" s="23">
        <f>SUM(C78:C82)</f>
        <v>0</v>
      </c>
      <c r="D83" s="23">
        <f>SUM(D78:D82)</f>
        <v>0</v>
      </c>
      <c r="E83" s="23">
        <f>SUM(E78:E81)</f>
        <v>0</v>
      </c>
      <c r="F83" s="23">
        <f>SUM(F78:F81)</f>
        <v>0</v>
      </c>
      <c r="G83" s="23">
        <f>SUM(G78:G81)</f>
        <v>0</v>
      </c>
      <c r="H83" s="23">
        <f>SUM(H78:H81)</f>
        <v>0</v>
      </c>
    </row>
    <row r="86" spans="1:8" ht="45" customHeight="1" x14ac:dyDescent="0.2">
      <c r="A86" s="56" t="s">
        <v>190</v>
      </c>
      <c r="B86" s="57"/>
      <c r="C86" s="57"/>
      <c r="D86" s="57"/>
      <c r="E86" s="57"/>
      <c r="F86" s="57"/>
      <c r="G86" s="57"/>
      <c r="H86" s="58"/>
    </row>
    <row r="87" spans="1:8" x14ac:dyDescent="0.2">
      <c r="A87" s="61" t="s">
        <v>54</v>
      </c>
      <c r="B87" s="62"/>
      <c r="C87" s="56" t="s">
        <v>60</v>
      </c>
      <c r="D87" s="57"/>
      <c r="E87" s="57"/>
      <c r="F87" s="57"/>
      <c r="G87" s="58"/>
      <c r="H87" s="59" t="s">
        <v>59</v>
      </c>
    </row>
    <row r="88" spans="1:8" ht="22.5" x14ac:dyDescent="0.2">
      <c r="A88" s="63"/>
      <c r="B88" s="64"/>
      <c r="C88" s="9" t="s">
        <v>55</v>
      </c>
      <c r="D88" s="9" t="s">
        <v>125</v>
      </c>
      <c r="E88" s="9" t="s">
        <v>56</v>
      </c>
      <c r="F88" s="9" t="s">
        <v>57</v>
      </c>
      <c r="G88" s="9" t="s">
        <v>58</v>
      </c>
      <c r="H88" s="60"/>
    </row>
    <row r="89" spans="1:8" x14ac:dyDescent="0.2">
      <c r="A89" s="65"/>
      <c r="B89" s="66"/>
      <c r="C89" s="10">
        <v>1</v>
      </c>
      <c r="D89" s="10">
        <v>2</v>
      </c>
      <c r="E89" s="10" t="s">
        <v>126</v>
      </c>
      <c r="F89" s="10">
        <v>4</v>
      </c>
      <c r="G89" s="10">
        <v>5</v>
      </c>
      <c r="H89" s="10" t="s">
        <v>127</v>
      </c>
    </row>
    <row r="90" spans="1:8" x14ac:dyDescent="0.2">
      <c r="A90" s="28"/>
      <c r="B90" s="29"/>
      <c r="C90" s="33"/>
      <c r="D90" s="33"/>
      <c r="E90" s="33"/>
      <c r="F90" s="33"/>
      <c r="G90" s="33"/>
      <c r="H90" s="33"/>
    </row>
    <row r="91" spans="1:8" ht="22.5" x14ac:dyDescent="0.2">
      <c r="A91" s="4"/>
      <c r="B91" s="31" t="s">
        <v>13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4"/>
      <c r="B92" s="31"/>
      <c r="C92" s="34"/>
      <c r="D92" s="34"/>
      <c r="E92" s="34"/>
      <c r="F92" s="34"/>
      <c r="G92" s="34"/>
      <c r="H92" s="34"/>
    </row>
    <row r="93" spans="1:8" x14ac:dyDescent="0.2">
      <c r="A93" s="4"/>
      <c r="B93" s="31" t="s">
        <v>12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34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ht="22.5" x14ac:dyDescent="0.2">
      <c r="A95" s="4"/>
      <c r="B95" s="31" t="s">
        <v>14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34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26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34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27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34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ht="22.5" x14ac:dyDescent="0.2">
      <c r="A101" s="4"/>
      <c r="B101" s="31" t="s">
        <v>34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34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34"/>
    </row>
    <row r="103" spans="1:8" x14ac:dyDescent="0.2">
      <c r="A103" s="4"/>
      <c r="B103" s="31" t="s">
        <v>15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34">
        <f>E103-F103</f>
        <v>0</v>
      </c>
    </row>
    <row r="104" spans="1:8" x14ac:dyDescent="0.2">
      <c r="A104" s="30"/>
      <c r="B104" s="32"/>
      <c r="C104" s="35"/>
      <c r="D104" s="35"/>
      <c r="E104" s="35"/>
      <c r="F104" s="35"/>
      <c r="G104" s="35"/>
      <c r="H104" s="35"/>
    </row>
    <row r="105" spans="1:8" x14ac:dyDescent="0.2">
      <c r="A105" s="26"/>
      <c r="B105" s="47" t="s">
        <v>53</v>
      </c>
      <c r="C105" s="23">
        <f t="shared" ref="C105:H105" si="111">SUM(C91:C103)</f>
        <v>0</v>
      </c>
      <c r="D105" s="23">
        <f t="shared" si="111"/>
        <v>0</v>
      </c>
      <c r="E105" s="23">
        <f t="shared" si="111"/>
        <v>0</v>
      </c>
      <c r="F105" s="23">
        <f t="shared" si="111"/>
        <v>0</v>
      </c>
      <c r="G105" s="23">
        <f t="shared" si="111"/>
        <v>0</v>
      </c>
      <c r="H105" s="23">
        <f t="shared" si="111"/>
        <v>0</v>
      </c>
    </row>
    <row r="107" spans="1:8" x14ac:dyDescent="0.2">
      <c r="A107" s="54" t="s">
        <v>189</v>
      </c>
    </row>
  </sheetData>
  <sheetProtection formatCells="0" formatColumns="0" formatRows="0" insertRows="0" deleteRows="0" autoFilter="0"/>
  <mergeCells count="12">
    <mergeCell ref="A1:H1"/>
    <mergeCell ref="A3:B5"/>
    <mergeCell ref="A72:H72"/>
    <mergeCell ref="A74:B76"/>
    <mergeCell ref="C3:G3"/>
    <mergeCell ref="H3:H4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188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220125004.15999997</v>
      </c>
      <c r="D6" s="15">
        <f t="shared" si="0"/>
        <v>13165545.93</v>
      </c>
      <c r="E6" s="15">
        <f t="shared" si="0"/>
        <v>233290550.08999997</v>
      </c>
      <c r="F6" s="15">
        <f t="shared" si="0"/>
        <v>41940668.550000004</v>
      </c>
      <c r="G6" s="15">
        <f t="shared" si="0"/>
        <v>39000631.410000004</v>
      </c>
      <c r="H6" s="15">
        <f t="shared" si="0"/>
        <v>191349881.53999996</v>
      </c>
    </row>
    <row r="7" spans="1:8" x14ac:dyDescent="0.2">
      <c r="A7" s="38"/>
      <c r="B7" s="42" t="s">
        <v>42</v>
      </c>
      <c r="C7" s="15">
        <v>13196264.17</v>
      </c>
      <c r="D7" s="15">
        <v>397013</v>
      </c>
      <c r="E7" s="15">
        <f>C7+D7</f>
        <v>13593277.17</v>
      </c>
      <c r="F7" s="15">
        <v>3104480.36</v>
      </c>
      <c r="G7" s="15">
        <v>2984566.02</v>
      </c>
      <c r="H7" s="15">
        <f>E7-F7</f>
        <v>10488796.810000001</v>
      </c>
    </row>
    <row r="8" spans="1:8" x14ac:dyDescent="0.2">
      <c r="A8" s="38"/>
      <c r="B8" s="42" t="s">
        <v>17</v>
      </c>
      <c r="C8" s="15">
        <v>460952</v>
      </c>
      <c r="D8" s="15">
        <v>0</v>
      </c>
      <c r="E8" s="15">
        <f t="shared" ref="E8:E14" si="1">C8+D8</f>
        <v>460952</v>
      </c>
      <c r="F8" s="15">
        <v>96118.97</v>
      </c>
      <c r="G8" s="15">
        <v>96118.97</v>
      </c>
      <c r="H8" s="15">
        <f t="shared" ref="H8:H14" si="2">E8-F8</f>
        <v>364833.03</v>
      </c>
    </row>
    <row r="9" spans="1:8" x14ac:dyDescent="0.2">
      <c r="A9" s="38"/>
      <c r="B9" s="42" t="s">
        <v>43</v>
      </c>
      <c r="C9" s="15">
        <v>55986412.729999997</v>
      </c>
      <c r="D9" s="15">
        <v>2299890.58</v>
      </c>
      <c r="E9" s="15">
        <f t="shared" si="1"/>
        <v>58286303.309999995</v>
      </c>
      <c r="F9" s="15">
        <v>9675659.6699999999</v>
      </c>
      <c r="G9" s="15">
        <v>8804181.8300000001</v>
      </c>
      <c r="H9" s="15">
        <f t="shared" si="2"/>
        <v>48610643.639999993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70198221</v>
      </c>
      <c r="D11" s="15">
        <v>-956736.65</v>
      </c>
      <c r="E11" s="15">
        <f t="shared" si="1"/>
        <v>69241484.349999994</v>
      </c>
      <c r="F11" s="15">
        <v>11536564.09</v>
      </c>
      <c r="G11" s="15">
        <v>11141858.57</v>
      </c>
      <c r="H11" s="15">
        <f t="shared" si="2"/>
        <v>57704920.25999999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61584657.159999996</v>
      </c>
      <c r="D13" s="15">
        <v>9595479</v>
      </c>
      <c r="E13" s="15">
        <f t="shared" si="1"/>
        <v>71180136.159999996</v>
      </c>
      <c r="F13" s="15">
        <v>12428554.109999999</v>
      </c>
      <c r="G13" s="15">
        <v>11838815.630000001</v>
      </c>
      <c r="H13" s="15">
        <f t="shared" si="2"/>
        <v>58751582.049999997</v>
      </c>
    </row>
    <row r="14" spans="1:8" x14ac:dyDescent="0.2">
      <c r="A14" s="38"/>
      <c r="B14" s="42" t="s">
        <v>19</v>
      </c>
      <c r="C14" s="15">
        <v>18698497.100000001</v>
      </c>
      <c r="D14" s="15">
        <v>1829900</v>
      </c>
      <c r="E14" s="15">
        <f t="shared" si="1"/>
        <v>20528397.100000001</v>
      </c>
      <c r="F14" s="15">
        <v>5099291.3499999996</v>
      </c>
      <c r="G14" s="15">
        <v>4135090.39</v>
      </c>
      <c r="H14" s="15">
        <f t="shared" si="2"/>
        <v>15429105.750000002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190815097</v>
      </c>
      <c r="D16" s="15">
        <f t="shared" si="3"/>
        <v>95739992.219999999</v>
      </c>
      <c r="E16" s="15">
        <f t="shared" si="3"/>
        <v>286555089.22000003</v>
      </c>
      <c r="F16" s="15">
        <f t="shared" si="3"/>
        <v>75545569.520000011</v>
      </c>
      <c r="G16" s="15">
        <f t="shared" si="3"/>
        <v>72095870.959999979</v>
      </c>
      <c r="H16" s="15">
        <f t="shared" si="3"/>
        <v>211009519.69999999</v>
      </c>
    </row>
    <row r="17" spans="1:8" x14ac:dyDescent="0.2">
      <c r="A17" s="38"/>
      <c r="B17" s="42" t="s">
        <v>45</v>
      </c>
      <c r="C17" s="15">
        <v>16282711</v>
      </c>
      <c r="D17" s="15">
        <v>2628961.69</v>
      </c>
      <c r="E17" s="15">
        <f>C17+D17</f>
        <v>18911672.690000001</v>
      </c>
      <c r="F17" s="15">
        <v>5194725.84</v>
      </c>
      <c r="G17" s="15">
        <v>5112859.5</v>
      </c>
      <c r="H17" s="15">
        <f t="shared" ref="H17:H23" si="4">E17-F17</f>
        <v>13716946.850000001</v>
      </c>
    </row>
    <row r="18" spans="1:8" x14ac:dyDescent="0.2">
      <c r="A18" s="38"/>
      <c r="B18" s="42" t="s">
        <v>28</v>
      </c>
      <c r="C18" s="15">
        <v>145743617</v>
      </c>
      <c r="D18" s="15">
        <v>89235947.180000007</v>
      </c>
      <c r="E18" s="15">
        <f t="shared" ref="E18:E23" si="5">C18+D18</f>
        <v>234979564.18000001</v>
      </c>
      <c r="F18" s="15">
        <v>66479259.560000002</v>
      </c>
      <c r="G18" s="15">
        <v>63600094.75</v>
      </c>
      <c r="H18" s="15">
        <f t="shared" si="4"/>
        <v>168500304.62</v>
      </c>
    </row>
    <row r="19" spans="1:8" x14ac:dyDescent="0.2">
      <c r="A19" s="38"/>
      <c r="B19" s="42" t="s">
        <v>21</v>
      </c>
      <c r="C19" s="15">
        <v>685547</v>
      </c>
      <c r="D19" s="15">
        <v>3800</v>
      </c>
      <c r="E19" s="15">
        <f t="shared" si="5"/>
        <v>689347</v>
      </c>
      <c r="F19" s="15">
        <v>129319.54</v>
      </c>
      <c r="G19" s="15">
        <v>128463.3</v>
      </c>
      <c r="H19" s="15">
        <f t="shared" si="4"/>
        <v>560027.46</v>
      </c>
    </row>
    <row r="20" spans="1:8" x14ac:dyDescent="0.2">
      <c r="A20" s="38"/>
      <c r="B20" s="42" t="s">
        <v>46</v>
      </c>
      <c r="C20" s="15">
        <v>11365758</v>
      </c>
      <c r="D20" s="15">
        <v>3670133.35</v>
      </c>
      <c r="E20" s="15">
        <f t="shared" si="5"/>
        <v>15035891.35</v>
      </c>
      <c r="F20" s="15">
        <v>2229299.9</v>
      </c>
      <c r="G20" s="15">
        <v>1819514.99</v>
      </c>
      <c r="H20" s="15">
        <f t="shared" si="4"/>
        <v>12806591.449999999</v>
      </c>
    </row>
    <row r="21" spans="1:8" x14ac:dyDescent="0.2">
      <c r="A21" s="38"/>
      <c r="B21" s="42" t="s">
        <v>47</v>
      </c>
      <c r="C21" s="15">
        <v>8419628</v>
      </c>
      <c r="D21" s="15">
        <v>197150</v>
      </c>
      <c r="E21" s="15">
        <f t="shared" si="5"/>
        <v>8616778</v>
      </c>
      <c r="F21" s="15">
        <v>420347.11</v>
      </c>
      <c r="G21" s="15">
        <v>408236.1</v>
      </c>
      <c r="H21" s="15">
        <f t="shared" si="4"/>
        <v>8196430.8899999997</v>
      </c>
    </row>
    <row r="22" spans="1:8" x14ac:dyDescent="0.2">
      <c r="A22" s="38"/>
      <c r="B22" s="42" t="s">
        <v>48</v>
      </c>
      <c r="C22" s="15">
        <v>8317836</v>
      </c>
      <c r="D22" s="15">
        <v>4000</v>
      </c>
      <c r="E22" s="15">
        <f t="shared" si="5"/>
        <v>8321836</v>
      </c>
      <c r="F22" s="15">
        <v>1092617.57</v>
      </c>
      <c r="G22" s="15">
        <v>1026702.32</v>
      </c>
      <c r="H22" s="15">
        <f t="shared" si="4"/>
        <v>7229218.4299999997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6711756</v>
      </c>
      <c r="D25" s="15">
        <f t="shared" si="6"/>
        <v>45769010.850000001</v>
      </c>
      <c r="E25" s="15">
        <f t="shared" si="6"/>
        <v>52480766.850000001</v>
      </c>
      <c r="F25" s="15">
        <f t="shared" si="6"/>
        <v>1183026.6400000001</v>
      </c>
      <c r="G25" s="15">
        <f t="shared" si="6"/>
        <v>1172251.26</v>
      </c>
      <c r="H25" s="15">
        <f t="shared" si="6"/>
        <v>51297740.209999993</v>
      </c>
    </row>
    <row r="26" spans="1:8" x14ac:dyDescent="0.2">
      <c r="A26" s="38"/>
      <c r="B26" s="42" t="s">
        <v>29</v>
      </c>
      <c r="C26" s="15">
        <v>5219099</v>
      </c>
      <c r="D26" s="15">
        <v>17000</v>
      </c>
      <c r="E26" s="15">
        <f>C26+D26</f>
        <v>5236099</v>
      </c>
      <c r="F26" s="15">
        <v>1053337.3</v>
      </c>
      <c r="G26" s="15">
        <v>1045427.62</v>
      </c>
      <c r="H26" s="15">
        <f t="shared" ref="H26:H34" si="7">E26-F26</f>
        <v>4182761.7</v>
      </c>
    </row>
    <row r="27" spans="1:8" x14ac:dyDescent="0.2">
      <c r="A27" s="38"/>
      <c r="B27" s="42" t="s">
        <v>24</v>
      </c>
      <c r="C27" s="15">
        <v>0</v>
      </c>
      <c r="D27" s="15">
        <v>13719600</v>
      </c>
      <c r="E27" s="15">
        <f t="shared" ref="E27:E34" si="8">C27+D27</f>
        <v>13719600</v>
      </c>
      <c r="F27" s="15">
        <v>0</v>
      </c>
      <c r="G27" s="15">
        <v>0</v>
      </c>
      <c r="H27" s="15">
        <f t="shared" si="7"/>
        <v>13719600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32012410.850000001</v>
      </c>
      <c r="E30" s="15">
        <f t="shared" si="8"/>
        <v>32012410.850000001</v>
      </c>
      <c r="F30" s="15">
        <v>0</v>
      </c>
      <c r="G30" s="15">
        <v>0</v>
      </c>
      <c r="H30" s="15">
        <f t="shared" si="7"/>
        <v>32012410.850000001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1492657</v>
      </c>
      <c r="D32" s="15">
        <v>20000</v>
      </c>
      <c r="E32" s="15">
        <f t="shared" si="8"/>
        <v>1512657</v>
      </c>
      <c r="F32" s="15">
        <v>129689.34</v>
      </c>
      <c r="G32" s="15">
        <v>126823.64</v>
      </c>
      <c r="H32" s="15">
        <f t="shared" si="7"/>
        <v>1382967.66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0</v>
      </c>
      <c r="E36" s="15">
        <f t="shared" si="9"/>
        <v>3107142.84</v>
      </c>
      <c r="F36" s="15">
        <f t="shared" si="9"/>
        <v>681973.51</v>
      </c>
      <c r="G36" s="15">
        <f t="shared" si="9"/>
        <v>681973.51</v>
      </c>
      <c r="H36" s="15">
        <f t="shared" si="9"/>
        <v>2425169.33</v>
      </c>
    </row>
    <row r="37" spans="1:8" x14ac:dyDescent="0.2">
      <c r="A37" s="38"/>
      <c r="B37" s="42" t="s">
        <v>52</v>
      </c>
      <c r="C37" s="15">
        <v>3107142.84</v>
      </c>
      <c r="D37" s="15">
        <v>0</v>
      </c>
      <c r="E37" s="15">
        <f>C37+D37</f>
        <v>3107142.84</v>
      </c>
      <c r="F37" s="15">
        <v>681973.51</v>
      </c>
      <c r="G37" s="15">
        <v>681973.51</v>
      </c>
      <c r="H37" s="15">
        <f t="shared" ref="H37:H40" si="10">E37-F37</f>
        <v>2425169.33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420759000</v>
      </c>
      <c r="D42" s="23">
        <f t="shared" si="12"/>
        <v>154674549</v>
      </c>
      <c r="E42" s="23">
        <f t="shared" si="12"/>
        <v>575433549</v>
      </c>
      <c r="F42" s="23">
        <f t="shared" si="12"/>
        <v>119351238.22000003</v>
      </c>
      <c r="G42" s="23">
        <f t="shared" si="12"/>
        <v>112950727.13999999</v>
      </c>
      <c r="H42" s="23">
        <f t="shared" si="12"/>
        <v>456082310.77999997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55" t="s">
        <v>189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2020-04-28T16:57:19Z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