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2\1ER TRIMESTRE\EXCEL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E23" i="6" l="1"/>
  <c r="H23" i="6" s="1"/>
  <c r="G77" i="6"/>
  <c r="F77" i="6"/>
  <c r="E13" i="6"/>
  <c r="H13" i="6" s="1"/>
  <c r="D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<sst xmlns="http://schemas.openxmlformats.org/spreadsheetml/2006/main" count="223" uniqueCount="144">
  <si>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</si>
  <si>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</si>
  <si>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</si>
  <si>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</si>
  <si>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</si>
  <si>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</si>
  <si>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</si>
  <si>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</si>
  <si>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</si>
  <si>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</si>
  <si>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</si>
  <si>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</si>
  <si>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</si>
  <si>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</si>
  <si>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</si>
  <si>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</si>
  <si>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</si>
  <si>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</si>
  <si>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</si>
  <si>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</si>
  <si>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</si>
  <si>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</si>
  <si>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</si>
  <si>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</si>
  <si>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</si>
  <si>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</si>
  <si>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</si>
  <si>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</si>
  <si>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</si>
  <si>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</si>
  <si>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</si>
  <si>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</si>
  <si>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</si>
  <si>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</si>
  <si>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</si>
  <si>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</si>
  <si>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</si>
  <si>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</si>
  <si>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</si>
  <si>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</si>
  <si>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</si>
  <si>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</si>
  <si>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</si>
  <si>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</si>
  <si>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</si>
  <si>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</si>
  <si>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</si>
  <si>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</si>
  <si>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</si>
  <si>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</si>
  <si>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</si>
  <si>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</si>
  <si>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</si>
  <si>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</si>
  <si>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</si>
  <si>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</si>
  <si>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</si>
  <si>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</si>
  <si>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</si>
  <si>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</si>
  <si>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</si>
  <si>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</si>
  <si>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</si>
  <si>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</si>
  <si>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</si>
  <si>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</si>
  <si>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</si>
  <si>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</si>
  <si>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</si>
  <si>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</si>
  <si>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</si>
  <si>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</si>
  <si>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</si>
  <si>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</si>
  <si>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</si>
  <si>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</si>
  <si>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</si>
  <si>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</si>
  <si>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</si>
  <si>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</si>
  <si>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</si>
  <si>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</si>
  <si>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</si>
  <si>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</si>
  <si>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</si>
  <si>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</si>
  <si>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</si>
  <si>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</si>
  <si>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</si>
  <si>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</si>
  <si>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</si>
  <si>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</si>
  <si>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</si>
  <si>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</si>
  <si>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</si>
  <si>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</si>
  <si>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</si>
  <si>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</si>
  <si>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</si>
  <si>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</si>
  <si>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</si>
  <si>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</si>
  <si>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</si>
  <si>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</si>
  <si>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</si>
  <si>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</si>
  <si>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</si>
  <si>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</si>
  <si>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</si>
  <si>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</si>
  <si>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</si>
  <si>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</si>
  <si>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</si>
  <si>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</si>
  <si>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</si>
  <si>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</si>
  <si>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</si>
  <si>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</si>
  <si>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</si>
  <si>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</si>
  <si>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</si>
  <si>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</si>
  <si>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</si>
  <si>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</si>
  <si>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</si>
  <si>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</si>
  <si>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</si>
  <si>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</si>
  <si>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</si>
  <si>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</si>
  <si>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Casa de la Cultura del Municipio de Valle de Santiago, Gto.
Estado Analítico del Ejercicio del Presupuesto de Egresos
Clasificación por Objeto del Gasto (Capítulo y Concepto)
Del 1 de Enero al 31 de Marzo de 2022</t>
  </si>
  <si>
    <t>Casa de la Cultura del Municipio de Valle de Santiago, Gto.
Estado Analítico del Ejercicio del Presupuesto de Egresos
Clasificación Económica (por Tipo de Gasto)
Del 1 de Enero al 31 de Marzo de 2022</t>
  </si>
  <si>
    <t>31120-1100 ADMINISTRACION DE GOBIERNO</t>
  </si>
  <si>
    <t>31120-1200 TALLERES</t>
  </si>
  <si>
    <t>31120-1300 ADMINISTRACION DE TALLERES</t>
  </si>
  <si>
    <t>Casa de la Cultura del Municipio de Valle de Santiago, Gto.
Estado Analítico del Ejercicio del Presupuesto de Egresos
Clasificación Administrativa
Del 1 de Enero al 31 de Marzo de 2022</t>
  </si>
  <si>
    <t>Casa de la Cultura del Municipio de Valle de Santiago, Gto.
Estado Analítico del Ejercicio del Presupuesto de Egresos
Clasificación Administrativa (Sector Paraestatal)
Del 1 de Enero al 31 de Marzo de 2022</t>
  </si>
  <si>
    <t>Casa de la Cultura del Municipio de Valle de Santiago, Gto.
Estado Analítico del Ejercicio del Presupuesto de Egresos
Clasificación Funcional (Finalidad y Función)
Del 1 de Enero al 31 de Marzo de 2022</t>
  </si>
  <si>
    <t>_____________________________________________</t>
  </si>
  <si>
    <t>DIRECTOR DE CASA DE LA CULTURA</t>
  </si>
  <si>
    <t>M.C.C. GUILLERMO GUSTAVO PEREZ LARA</t>
  </si>
  <si>
    <t>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</si>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</sst>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9" t="s">
        <v>59</v>
      </c>
      <c r="B5" s="6"/>
      <c r="C5" s="34">
        <f>SUM(C6:C12)</f>
        <v>2186637.0699999998</v>
      </c>
      <c r="D5" s="34">
        <f>SUM(D6:D12)</f>
        <v>0</v>
      </c>
      <c r="E5" s="34">
        <f>C5+D5</f>
        <v>2186637.0699999998</v>
      </c>
      <c r="F5" s="34">
        <f>SUM(F6:F12)</f>
        <v>403888.37999999995</v>
      </c>
      <c r="G5" s="34">
        <f>SUM(G6:G12)</f>
        <v>403888.37999999995</v>
      </c>
      <c r="H5" s="34">
        <f>E5-F5</f>
        <v>1782748.69</v>
      </c>
    </row>
    <row r="6" spans="1:8" x14ac:dyDescent="0.2">
      <c r="A6" s="28">
        <v>1100</v>
      </c>
      <c r="B6" s="10" t="s">
        <v>68</v>
      </c>
      <c r="C6" s="12">
        <v>1350120</v>
      </c>
      <c r="D6" s="12">
        <v>0</v>
      </c>
      <c r="E6" s="12">
        <f t="shared" ref="E6:E69" si="0">C6+D6</f>
        <v>1350120</v>
      </c>
      <c r="F6" s="12">
        <v>328185.71999999997</v>
      </c>
      <c r="G6" s="12">
        <v>328185.71999999997</v>
      </c>
      <c r="H6" s="12">
        <f t="shared" ref="H6:H69" si="1">E6-F6</f>
        <v>1021934.28</v>
      </c>
    </row>
    <row r="7" spans="1:8" x14ac:dyDescent="0.2">
      <c r="A7" s="28">
        <v>1200</v>
      </c>
      <c r="B7" s="10" t="s">
        <v>69</v>
      </c>
      <c r="C7" s="12">
        <v>300786.40000000002</v>
      </c>
      <c r="D7" s="12">
        <v>0</v>
      </c>
      <c r="E7" s="12">
        <f t="shared" si="0"/>
        <v>300786.40000000002</v>
      </c>
      <c r="F7" s="12">
        <v>36480</v>
      </c>
      <c r="G7" s="12">
        <v>36480</v>
      </c>
      <c r="H7" s="12">
        <f t="shared" si="1"/>
        <v>264306.40000000002</v>
      </c>
    </row>
    <row r="8" spans="1:8" x14ac:dyDescent="0.2">
      <c r="A8" s="28">
        <v>1300</v>
      </c>
      <c r="B8" s="10" t="s">
        <v>70</v>
      </c>
      <c r="C8" s="12">
        <v>254210.67</v>
      </c>
      <c r="D8" s="12">
        <v>0</v>
      </c>
      <c r="E8" s="12">
        <f t="shared" si="0"/>
        <v>254210.67</v>
      </c>
      <c r="F8" s="12">
        <v>2034.66</v>
      </c>
      <c r="G8" s="12">
        <v>2034.66</v>
      </c>
      <c r="H8" s="12">
        <f t="shared" si="1"/>
        <v>252176.01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71</v>
      </c>
      <c r="C10" s="12">
        <v>281520</v>
      </c>
      <c r="D10" s="12">
        <v>0</v>
      </c>
      <c r="E10" s="12">
        <f t="shared" si="0"/>
        <v>281520</v>
      </c>
      <c r="F10" s="12">
        <v>37188</v>
      </c>
      <c r="G10" s="12">
        <v>37188</v>
      </c>
      <c r="H10" s="12">
        <f t="shared" si="1"/>
        <v>244332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72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60</v>
      </c>
      <c r="B13" s="6"/>
      <c r="C13" s="35">
        <f>SUM(C14:C22)</f>
        <v>225000</v>
      </c>
      <c r="D13" s="35">
        <f>SUM(D14:D22)</f>
        <v>0</v>
      </c>
      <c r="E13" s="35">
        <f t="shared" si="0"/>
        <v>225000</v>
      </c>
      <c r="F13" s="35">
        <f>SUM(F14:F22)</f>
        <v>47311.94</v>
      </c>
      <c r="G13" s="35">
        <f>SUM(G14:G22)</f>
        <v>3956.43</v>
      </c>
      <c r="H13" s="35">
        <f t="shared" si="1"/>
        <v>177688.06</v>
      </c>
    </row>
    <row r="14" spans="1:8" x14ac:dyDescent="0.2">
      <c r="A14" s="28">
        <v>2100</v>
      </c>
      <c r="B14" s="10" t="s">
        <v>73</v>
      </c>
      <c r="C14" s="12">
        <v>60000</v>
      </c>
      <c r="D14" s="12">
        <v>0</v>
      </c>
      <c r="E14" s="12">
        <f t="shared" si="0"/>
        <v>60000</v>
      </c>
      <c r="F14" s="12">
        <v>7253.08</v>
      </c>
      <c r="G14" s="12">
        <v>0</v>
      </c>
      <c r="H14" s="12">
        <f t="shared" si="1"/>
        <v>52746.92</v>
      </c>
    </row>
    <row r="15" spans="1:8" x14ac:dyDescent="0.2">
      <c r="A15" s="28">
        <v>2200</v>
      </c>
      <c r="B15" s="10" t="s">
        <v>74</v>
      </c>
      <c r="C15" s="12">
        <v>50000</v>
      </c>
      <c r="D15" s="12">
        <v>0</v>
      </c>
      <c r="E15" s="12">
        <f t="shared" si="0"/>
        <v>50000</v>
      </c>
      <c r="F15" s="12">
        <v>1948.8</v>
      </c>
      <c r="G15" s="12">
        <v>0</v>
      </c>
      <c r="H15" s="12">
        <f t="shared" si="1"/>
        <v>48051.199999999997</v>
      </c>
    </row>
    <row r="16" spans="1:8" x14ac:dyDescent="0.2">
      <c r="A16" s="28">
        <v>2300</v>
      </c>
      <c r="B16" s="10" t="s">
        <v>75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76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77</v>
      </c>
      <c r="C18" s="12">
        <v>15000</v>
      </c>
      <c r="D18" s="12">
        <v>0</v>
      </c>
      <c r="E18" s="12">
        <f t="shared" si="0"/>
        <v>15000</v>
      </c>
      <c r="F18" s="12">
        <v>3956.43</v>
      </c>
      <c r="G18" s="12">
        <v>3956.43</v>
      </c>
      <c r="H18" s="12">
        <f t="shared" si="1"/>
        <v>11043.57</v>
      </c>
    </row>
    <row r="19" spans="1:8" x14ac:dyDescent="0.2">
      <c r="A19" s="28">
        <v>2600</v>
      </c>
      <c r="B19" s="10" t="s">
        <v>78</v>
      </c>
      <c r="C19" s="12">
        <v>55000</v>
      </c>
      <c r="D19" s="12">
        <v>0</v>
      </c>
      <c r="E19" s="12">
        <f t="shared" si="0"/>
        <v>55000</v>
      </c>
      <c r="F19" s="12">
        <v>15431.23</v>
      </c>
      <c r="G19" s="12">
        <v>0</v>
      </c>
      <c r="H19" s="12">
        <f t="shared" si="1"/>
        <v>39568.770000000004</v>
      </c>
    </row>
    <row r="20" spans="1:8" x14ac:dyDescent="0.2">
      <c r="A20" s="28">
        <v>2700</v>
      </c>
      <c r="B20" s="10" t="s">
        <v>79</v>
      </c>
      <c r="C20" s="12">
        <v>35000</v>
      </c>
      <c r="D20" s="12">
        <v>0</v>
      </c>
      <c r="E20" s="12">
        <f t="shared" si="0"/>
        <v>35000</v>
      </c>
      <c r="F20" s="12">
        <v>18722.400000000001</v>
      </c>
      <c r="G20" s="12">
        <v>0</v>
      </c>
      <c r="H20" s="12">
        <f t="shared" si="1"/>
        <v>16277.599999999999</v>
      </c>
    </row>
    <row r="21" spans="1:8" x14ac:dyDescent="0.2">
      <c r="A21" s="28">
        <v>2800</v>
      </c>
      <c r="B21" s="10" t="s">
        <v>80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81</v>
      </c>
      <c r="C22" s="12">
        <v>10000</v>
      </c>
      <c r="D22" s="12">
        <v>0</v>
      </c>
      <c r="E22" s="12">
        <f t="shared" si="0"/>
        <v>10000</v>
      </c>
      <c r="F22" s="12">
        <v>0</v>
      </c>
      <c r="G22" s="12">
        <v>0</v>
      </c>
      <c r="H22" s="12">
        <f t="shared" si="1"/>
        <v>10000</v>
      </c>
    </row>
    <row r="23" spans="1:8" x14ac:dyDescent="0.2">
      <c r="A23" s="29" t="s">
        <v>61</v>
      </c>
      <c r="B23" s="6"/>
      <c r="C23" s="35">
        <f>SUM(C24:C32)</f>
        <v>563626.92999999993</v>
      </c>
      <c r="D23" s="35">
        <f>SUM(D24:D32)</f>
        <v>0</v>
      </c>
      <c r="E23" s="35">
        <f t="shared" si="0"/>
        <v>563626.92999999993</v>
      </c>
      <c r="F23" s="35">
        <f>SUM(F24:F32)</f>
        <v>85407.87</v>
      </c>
      <c r="G23" s="35">
        <f>SUM(G24:G32)</f>
        <v>21530.01</v>
      </c>
      <c r="H23" s="35">
        <f t="shared" si="1"/>
        <v>478219.05999999994</v>
      </c>
    </row>
    <row r="24" spans="1:8" x14ac:dyDescent="0.2">
      <c r="A24" s="28">
        <v>3100</v>
      </c>
      <c r="B24" s="10" t="s">
        <v>82</v>
      </c>
      <c r="C24" s="12">
        <v>30000</v>
      </c>
      <c r="D24" s="12">
        <v>0</v>
      </c>
      <c r="E24" s="12">
        <f t="shared" si="0"/>
        <v>30000</v>
      </c>
      <c r="F24" s="12">
        <v>7390</v>
      </c>
      <c r="G24" s="12">
        <v>0</v>
      </c>
      <c r="H24" s="12">
        <f t="shared" si="1"/>
        <v>22610</v>
      </c>
    </row>
    <row r="25" spans="1:8" x14ac:dyDescent="0.2">
      <c r="A25" s="28">
        <v>3200</v>
      </c>
      <c r="B25" s="10" t="s">
        <v>83</v>
      </c>
      <c r="C25" s="12">
        <v>0</v>
      </c>
      <c r="D25" s="12">
        <v>0</v>
      </c>
      <c r="E25" s="12">
        <f t="shared" si="0"/>
        <v>0</v>
      </c>
      <c r="F25" s="12">
        <v>0</v>
      </c>
      <c r="G25" s="12">
        <v>0</v>
      </c>
      <c r="H25" s="12">
        <f t="shared" si="1"/>
        <v>0</v>
      </c>
    </row>
    <row r="26" spans="1:8" x14ac:dyDescent="0.2">
      <c r="A26" s="28">
        <v>3300</v>
      </c>
      <c r="B26" s="10" t="s">
        <v>84</v>
      </c>
      <c r="C26" s="12">
        <v>0</v>
      </c>
      <c r="D26" s="12">
        <v>0</v>
      </c>
      <c r="E26" s="12">
        <f t="shared" si="0"/>
        <v>0</v>
      </c>
      <c r="F26" s="12">
        <v>0</v>
      </c>
      <c r="G26" s="12">
        <v>0</v>
      </c>
      <c r="H26" s="12">
        <f t="shared" si="1"/>
        <v>0</v>
      </c>
    </row>
    <row r="27" spans="1:8" x14ac:dyDescent="0.2">
      <c r="A27" s="28">
        <v>3400</v>
      </c>
      <c r="B27" s="10" t="s">
        <v>85</v>
      </c>
      <c r="C27" s="12">
        <v>23000</v>
      </c>
      <c r="D27" s="12">
        <v>0</v>
      </c>
      <c r="E27" s="12">
        <f t="shared" si="0"/>
        <v>23000</v>
      </c>
      <c r="F27" s="12">
        <v>10133.74</v>
      </c>
      <c r="G27" s="12">
        <v>1711</v>
      </c>
      <c r="H27" s="12">
        <f t="shared" si="1"/>
        <v>12866.26</v>
      </c>
    </row>
    <row r="28" spans="1:8" x14ac:dyDescent="0.2">
      <c r="A28" s="28">
        <v>3500</v>
      </c>
      <c r="B28" s="10" t="s">
        <v>86</v>
      </c>
      <c r="C28" s="12">
        <v>75000</v>
      </c>
      <c r="D28" s="12">
        <v>0</v>
      </c>
      <c r="E28" s="12">
        <f t="shared" si="0"/>
        <v>75000</v>
      </c>
      <c r="F28" s="12">
        <v>24453.54</v>
      </c>
      <c r="G28" s="12">
        <v>600</v>
      </c>
      <c r="H28" s="12">
        <f t="shared" si="1"/>
        <v>50546.46</v>
      </c>
    </row>
    <row r="29" spans="1:8" x14ac:dyDescent="0.2">
      <c r="A29" s="28">
        <v>3600</v>
      </c>
      <c r="B29" s="10" t="s">
        <v>87</v>
      </c>
      <c r="C29" s="12">
        <v>15000</v>
      </c>
      <c r="D29" s="12">
        <v>0</v>
      </c>
      <c r="E29" s="12">
        <f t="shared" si="0"/>
        <v>15000</v>
      </c>
      <c r="F29" s="12">
        <v>1229.5999999999999</v>
      </c>
      <c r="G29" s="12">
        <v>0</v>
      </c>
      <c r="H29" s="12">
        <f t="shared" si="1"/>
        <v>13770.4</v>
      </c>
    </row>
    <row r="30" spans="1:8" x14ac:dyDescent="0.2">
      <c r="A30" s="28">
        <v>3700</v>
      </c>
      <c r="B30" s="10" t="s">
        <v>88</v>
      </c>
      <c r="C30" s="12">
        <v>10000</v>
      </c>
      <c r="D30" s="12">
        <v>0</v>
      </c>
      <c r="E30" s="12">
        <f t="shared" si="0"/>
        <v>10000</v>
      </c>
      <c r="F30" s="12">
        <v>0</v>
      </c>
      <c r="G30" s="12">
        <v>0</v>
      </c>
      <c r="H30" s="12">
        <f t="shared" si="1"/>
        <v>10000</v>
      </c>
    </row>
    <row r="31" spans="1:8" x14ac:dyDescent="0.2">
      <c r="A31" s="28">
        <v>3800</v>
      </c>
      <c r="B31" s="10" t="s">
        <v>89</v>
      </c>
      <c r="C31" s="12">
        <v>370626.93</v>
      </c>
      <c r="D31" s="12">
        <v>0</v>
      </c>
      <c r="E31" s="12">
        <f t="shared" si="0"/>
        <v>370626.93</v>
      </c>
      <c r="F31" s="12">
        <v>32200.99</v>
      </c>
      <c r="G31" s="12">
        <v>19219.009999999998</v>
      </c>
      <c r="H31" s="12">
        <f t="shared" si="1"/>
        <v>338425.94</v>
      </c>
    </row>
    <row r="32" spans="1:8" x14ac:dyDescent="0.2">
      <c r="A32" s="28">
        <v>3900</v>
      </c>
      <c r="B32" s="10" t="s">
        <v>18</v>
      </c>
      <c r="C32" s="12">
        <v>40000</v>
      </c>
      <c r="D32" s="12">
        <v>0</v>
      </c>
      <c r="E32" s="12">
        <f t="shared" si="0"/>
        <v>40000</v>
      </c>
      <c r="F32" s="12">
        <v>10000</v>
      </c>
      <c r="G32" s="12">
        <v>0</v>
      </c>
      <c r="H32" s="12">
        <f t="shared" si="1"/>
        <v>30000</v>
      </c>
    </row>
    <row r="33" spans="1:8" x14ac:dyDescent="0.2">
      <c r="A33" s="29" t="s">
        <v>62</v>
      </c>
      <c r="B33" s="6"/>
      <c r="C33" s="35">
        <f>SUM(C34:C42)</f>
        <v>0</v>
      </c>
      <c r="D33" s="35">
        <f>SUM(D34:D42)</f>
        <v>0</v>
      </c>
      <c r="E33" s="35">
        <f t="shared" si="0"/>
        <v>0</v>
      </c>
      <c r="F33" s="35">
        <f>SUM(F34:F42)</f>
        <v>0</v>
      </c>
      <c r="G33" s="35">
        <f>SUM(G34:G42)</f>
        <v>0</v>
      </c>
      <c r="H33" s="35">
        <f t="shared" si="1"/>
        <v>0</v>
      </c>
    </row>
    <row r="34" spans="1:8" x14ac:dyDescent="0.2">
      <c r="A34" s="28">
        <v>4100</v>
      </c>
      <c r="B34" s="10" t="s">
        <v>90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91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92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93</v>
      </c>
      <c r="C37" s="12">
        <v>0</v>
      </c>
      <c r="D37" s="12">
        <v>0</v>
      </c>
      <c r="E37" s="12">
        <f t="shared" si="0"/>
        <v>0</v>
      </c>
      <c r="F37" s="12">
        <v>0</v>
      </c>
      <c r="G37" s="12">
        <v>0</v>
      </c>
      <c r="H37" s="12">
        <f t="shared" si="1"/>
        <v>0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94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95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96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63</v>
      </c>
      <c r="B43" s="6"/>
      <c r="C43" s="35">
        <f>SUM(C44:C52)</f>
        <v>0</v>
      </c>
      <c r="D43" s="35">
        <f>SUM(D44:D52)</f>
        <v>0</v>
      </c>
      <c r="E43" s="35">
        <f t="shared" si="0"/>
        <v>0</v>
      </c>
      <c r="F43" s="35">
        <f>SUM(F44:F52)</f>
        <v>0</v>
      </c>
      <c r="G43" s="35">
        <f>SUM(G44:G52)</f>
        <v>0</v>
      </c>
      <c r="H43" s="35">
        <f t="shared" si="1"/>
        <v>0</v>
      </c>
    </row>
    <row r="44" spans="1:8" x14ac:dyDescent="0.2">
      <c r="A44" s="28">
        <v>5100</v>
      </c>
      <c r="B44" s="10" t="s">
        <v>97</v>
      </c>
      <c r="C44" s="12">
        <v>0</v>
      </c>
      <c r="D44" s="12">
        <v>0</v>
      </c>
      <c r="E44" s="12">
        <f t="shared" si="0"/>
        <v>0</v>
      </c>
      <c r="F44" s="12">
        <v>0</v>
      </c>
      <c r="G44" s="12">
        <v>0</v>
      </c>
      <c r="H44" s="12">
        <f t="shared" si="1"/>
        <v>0</v>
      </c>
    </row>
    <row r="45" spans="1:8" x14ac:dyDescent="0.2">
      <c r="A45" s="28">
        <v>5200</v>
      </c>
      <c r="B45" s="10" t="s">
        <v>98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99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100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101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102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103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104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105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64</v>
      </c>
      <c r="B53" s="6"/>
      <c r="C53" s="35">
        <f>SUM(C54:C56)</f>
        <v>0</v>
      </c>
      <c r="D53" s="35">
        <f>SUM(D54:D56)</f>
        <v>0</v>
      </c>
      <c r="E53" s="35">
        <f t="shared" si="0"/>
        <v>0</v>
      </c>
      <c r="F53" s="35">
        <f>SUM(F54:F56)</f>
        <v>0</v>
      </c>
      <c r="G53" s="35">
        <f>SUM(G54:G56)</f>
        <v>0</v>
      </c>
      <c r="H53" s="35">
        <f t="shared" si="1"/>
        <v>0</v>
      </c>
    </row>
    <row r="54" spans="1:8" x14ac:dyDescent="0.2">
      <c r="A54" s="28">
        <v>6100</v>
      </c>
      <c r="B54" s="10" t="s">
        <v>106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107</v>
      </c>
      <c r="C55" s="12">
        <v>0</v>
      </c>
      <c r="D55" s="12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28">
        <v>6300</v>
      </c>
      <c r="B56" s="10" t="s">
        <v>108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65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109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110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111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112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113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114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115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66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67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116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117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118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119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120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121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122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51</v>
      </c>
      <c r="C77" s="37">
        <f t="shared" ref="C77:H77" si="4">SUM(C5+C13+C23+C33+C43+C53+C57+C65+C69)</f>
        <v>2975264</v>
      </c>
      <c r="D77" s="37">
        <f t="shared" si="4"/>
        <v>0</v>
      </c>
      <c r="E77" s="37">
        <f t="shared" si="4"/>
        <v>2975264</v>
      </c>
      <c r="F77" s="37">
        <f t="shared" si="4"/>
        <v>536608.18999999994</v>
      </c>
      <c r="G77" s="37">
        <f t="shared" si="4"/>
        <v>429374.81999999995</v>
      </c>
      <c r="H77" s="37">
        <f t="shared" si="4"/>
        <v>2438655.81</v>
      </c>
    </row>
    <row r="79" spans="1:8" x14ac:dyDescent="0.2">
      <c r="A79" s="1" t="s">
        <v>127</v>
      </c>
    </row>
    <row r="88" spans="2:8" x14ac:dyDescent="0.2">
      <c r="B88" s="52" t="s">
        <v>138</v>
      </c>
      <c r="F88" s="53" t="s">
        <v>141</v>
      </c>
      <c r="G88" s="53"/>
      <c r="H88" s="53"/>
    </row>
    <row r="89" spans="2:8" x14ac:dyDescent="0.2">
      <c r="B89" s="52" t="s">
        <v>139</v>
      </c>
      <c r="F89" s="53" t="s">
        <v>142</v>
      </c>
      <c r="G89" s="53"/>
      <c r="H89" s="53"/>
    </row>
    <row r="90" spans="2:8" x14ac:dyDescent="0.2">
      <c r="B90" s="52" t="s">
        <v>140</v>
      </c>
      <c r="F90" s="53" t="s">
        <v>143</v>
      </c>
      <c r="G90" s="53"/>
      <c r="H90" s="53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1.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5"/>
      <c r="B5" s="13" t="s">
        <v>0</v>
      </c>
      <c r="C5" s="38">
        <v>2975264</v>
      </c>
      <c r="D5" s="38">
        <v>0</v>
      </c>
      <c r="E5" s="38">
        <f>C5+D5</f>
        <v>2975264</v>
      </c>
      <c r="F5" s="38">
        <v>536608.18999999994</v>
      </c>
      <c r="G5" s="38">
        <v>429374.82</v>
      </c>
      <c r="H5" s="38">
        <f>E5-F5</f>
        <v>2438655.81</v>
      </c>
    </row>
    <row r="6" spans="1:8" x14ac:dyDescent="0.2">
      <c r="A6" s="5"/>
      <c r="B6" s="13" t="s">
        <v>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51</v>
      </c>
      <c r="C10" s="37">
        <f t="shared" ref="C10:H10" si="0">SUM(C5+C6+C7+C8+C9)</f>
        <v>2975264</v>
      </c>
      <c r="D10" s="37">
        <f t="shared" si="0"/>
        <v>0</v>
      </c>
      <c r="E10" s="37">
        <f t="shared" si="0"/>
        <v>2975264</v>
      </c>
      <c r="F10" s="37">
        <f t="shared" si="0"/>
        <v>536608.18999999994</v>
      </c>
      <c r="G10" s="37">
        <f t="shared" si="0"/>
        <v>429374.82</v>
      </c>
      <c r="H10" s="37">
        <f t="shared" si="0"/>
        <v>2438655.81</v>
      </c>
    </row>
    <row r="12" spans="1:8" x14ac:dyDescent="0.2">
      <c r="A12" s="1" t="s">
        <v>127</v>
      </c>
    </row>
    <row r="25" spans="2:8" x14ac:dyDescent="0.2">
      <c r="B25" s="52" t="s">
        <v>138</v>
      </c>
      <c r="F25" s="53" t="s">
        <v>141</v>
      </c>
      <c r="G25" s="53"/>
      <c r="H25" s="53"/>
    </row>
    <row r="26" spans="2:8" x14ac:dyDescent="0.2">
      <c r="B26" s="52" t="s">
        <v>139</v>
      </c>
      <c r="F26" s="53" t="s">
        <v>142</v>
      </c>
      <c r="G26" s="53"/>
      <c r="H26" s="53"/>
    </row>
    <row r="27" spans="2:8" x14ac:dyDescent="0.2">
      <c r="B27" s="52" t="s">
        <v>140</v>
      </c>
      <c r="F27" s="53" t="s">
        <v>143</v>
      </c>
      <c r="G27" s="53"/>
      <c r="H27" s="53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F25:H2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workbookViewId="0">
      <selection sqref="A1:H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135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132</v>
      </c>
      <c r="C6" s="12">
        <v>2494620</v>
      </c>
      <c r="D6" s="12">
        <v>0</v>
      </c>
      <c r="E6" s="12">
        <f>C6+D6</f>
        <v>2494620</v>
      </c>
      <c r="F6" s="12">
        <v>497902.03</v>
      </c>
      <c r="G6" s="12">
        <v>392314.82</v>
      </c>
      <c r="H6" s="12">
        <f>E6-F6</f>
        <v>1996717.97</v>
      </c>
    </row>
    <row r="7" spans="1:8" x14ac:dyDescent="0.2">
      <c r="A7" s="4"/>
      <c r="B7" s="15" t="s">
        <v>133</v>
      </c>
      <c r="C7" s="12">
        <v>142644</v>
      </c>
      <c r="D7" s="12">
        <v>0</v>
      </c>
      <c r="E7" s="12">
        <f t="shared" ref="E7:E12" si="0">C7+D7</f>
        <v>142644</v>
      </c>
      <c r="F7" s="12">
        <v>12656.56</v>
      </c>
      <c r="G7" s="12">
        <v>12240</v>
      </c>
      <c r="H7" s="12">
        <f t="shared" ref="H7:H12" si="1">E7-F7</f>
        <v>129987.44</v>
      </c>
    </row>
    <row r="8" spans="1:8" x14ac:dyDescent="0.2">
      <c r="A8" s="4"/>
      <c r="B8" s="15" t="s">
        <v>134</v>
      </c>
      <c r="C8" s="12">
        <v>338000</v>
      </c>
      <c r="D8" s="12">
        <v>0</v>
      </c>
      <c r="E8" s="12">
        <f t="shared" si="0"/>
        <v>338000</v>
      </c>
      <c r="F8" s="12">
        <v>26049.599999999999</v>
      </c>
      <c r="G8" s="12">
        <v>24820</v>
      </c>
      <c r="H8" s="12">
        <f t="shared" si="1"/>
        <v>311950.40000000002</v>
      </c>
    </row>
    <row r="9" spans="1:8" x14ac:dyDescent="0.2">
      <c r="A9" s="4"/>
      <c r="B9" s="15"/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/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/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/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51</v>
      </c>
      <c r="C14" s="40">
        <f t="shared" ref="C14:H14" si="2">SUM(C6:C13)</f>
        <v>2975264</v>
      </c>
      <c r="D14" s="40">
        <f t="shared" si="2"/>
        <v>0</v>
      </c>
      <c r="E14" s="40">
        <f t="shared" si="2"/>
        <v>2975264</v>
      </c>
      <c r="F14" s="40">
        <f t="shared" si="2"/>
        <v>536608.19000000006</v>
      </c>
      <c r="G14" s="40">
        <f t="shared" si="2"/>
        <v>429374.82</v>
      </c>
      <c r="H14" s="40">
        <f t="shared" si="2"/>
        <v>2438655.81</v>
      </c>
    </row>
    <row r="17" spans="1:8" ht="45" customHeight="1" x14ac:dyDescent="0.2">
      <c r="A17" s="41" t="s">
        <v>126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52</v>
      </c>
      <c r="B18" s="47"/>
      <c r="C18" s="41" t="s">
        <v>58</v>
      </c>
      <c r="D18" s="42"/>
      <c r="E18" s="42"/>
      <c r="F18" s="42"/>
      <c r="G18" s="43"/>
      <c r="H18" s="44" t="s">
        <v>57</v>
      </c>
    </row>
    <row r="19" spans="1:8" ht="22.5" x14ac:dyDescent="0.2">
      <c r="A19" s="48"/>
      <c r="B19" s="49"/>
      <c r="C19" s="8" t="s">
        <v>53</v>
      </c>
      <c r="D19" s="8" t="s">
        <v>123</v>
      </c>
      <c r="E19" s="8" t="s">
        <v>54</v>
      </c>
      <c r="F19" s="8" t="s">
        <v>55</v>
      </c>
      <c r="G19" s="8" t="s">
        <v>56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124</v>
      </c>
      <c r="F20" s="9">
        <v>4</v>
      </c>
      <c r="G20" s="9">
        <v>5</v>
      </c>
      <c r="H20" s="9" t="s">
        <v>125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128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51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136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52</v>
      </c>
      <c r="B29" s="47"/>
      <c r="C29" s="41" t="s">
        <v>58</v>
      </c>
      <c r="D29" s="42"/>
      <c r="E29" s="42"/>
      <c r="F29" s="42"/>
      <c r="G29" s="43"/>
      <c r="H29" s="44" t="s">
        <v>57</v>
      </c>
    </row>
    <row r="30" spans="1:8" ht="22.5" x14ac:dyDescent="0.2">
      <c r="A30" s="48"/>
      <c r="B30" s="49"/>
      <c r="C30" s="8" t="s">
        <v>53</v>
      </c>
      <c r="D30" s="8" t="s">
        <v>123</v>
      </c>
      <c r="E30" s="8" t="s">
        <v>54</v>
      </c>
      <c r="F30" s="8" t="s">
        <v>55</v>
      </c>
      <c r="G30" s="8" t="s">
        <v>56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124</v>
      </c>
      <c r="F31" s="9">
        <v>4</v>
      </c>
      <c r="G31" s="9">
        <v>5</v>
      </c>
      <c r="H31" s="9" t="s">
        <v>125</v>
      </c>
    </row>
    <row r="32" spans="1:8" x14ac:dyDescent="0.2">
      <c r="A32" s="4"/>
      <c r="B32" s="19" t="s">
        <v>12</v>
      </c>
      <c r="C32" s="12">
        <v>2975264</v>
      </c>
      <c r="D32" s="12">
        <v>0</v>
      </c>
      <c r="E32" s="12">
        <f t="shared" ref="E32:E38" si="6">C32+D32</f>
        <v>2975264</v>
      </c>
      <c r="F32" s="12">
        <v>536608.18999999994</v>
      </c>
      <c r="G32" s="12">
        <v>429374.82</v>
      </c>
      <c r="H32" s="12">
        <f t="shared" ref="H32:H38" si="7">E32-F32</f>
        <v>2438655.81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51</v>
      </c>
      <c r="C39" s="40">
        <f t="shared" ref="C39:H39" si="8">SUM(C32:C38)</f>
        <v>2975264</v>
      </c>
      <c r="D39" s="40">
        <f t="shared" si="8"/>
        <v>0</v>
      </c>
      <c r="E39" s="40">
        <f t="shared" si="8"/>
        <v>2975264</v>
      </c>
      <c r="F39" s="40">
        <f t="shared" si="8"/>
        <v>536608.18999999994</v>
      </c>
      <c r="G39" s="40">
        <f t="shared" si="8"/>
        <v>429374.82</v>
      </c>
      <c r="H39" s="40">
        <f t="shared" si="8"/>
        <v>2438655.81</v>
      </c>
    </row>
    <row r="41" spans="1:8" x14ac:dyDescent="0.2">
      <c r="A41" s="1" t="s">
        <v>127</v>
      </c>
    </row>
    <row r="46" spans="1:8" x14ac:dyDescent="0.2">
      <c r="B46" s="52" t="s">
        <v>138</v>
      </c>
      <c r="F46" s="53" t="s">
        <v>141</v>
      </c>
      <c r="G46" s="53"/>
      <c r="H46" s="53"/>
    </row>
    <row r="47" spans="1:8" x14ac:dyDescent="0.2">
      <c r="B47" s="52" t="s">
        <v>139</v>
      </c>
      <c r="F47" s="53" t="s">
        <v>142</v>
      </c>
      <c r="G47" s="53"/>
      <c r="H47" s="53"/>
    </row>
    <row r="48" spans="1:8" x14ac:dyDescent="0.2">
      <c r="B48" s="52" t="s">
        <v>140</v>
      </c>
      <c r="F48" s="53" t="s">
        <v>143</v>
      </c>
      <c r="G48" s="53"/>
      <c r="H48" s="53"/>
    </row>
  </sheetData>
  <sheetProtection formatCells="0" formatColumns="0" formatRows="0" insertRows="0" deleteRows="0" autoFilter="0"/>
  <mergeCells count="15">
    <mergeCell ref="F46:H46"/>
    <mergeCell ref="F47:H47"/>
    <mergeCell ref="F48:H48"/>
    <mergeCell ref="A28:H28"/>
    <mergeCell ref="A29:B31"/>
    <mergeCell ref="C29:G29"/>
    <mergeCell ref="H29:H30"/>
    <mergeCell ref="C18:G18"/>
    <mergeCell ref="H18:H19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1.8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52</v>
      </c>
      <c r="B2" s="47"/>
      <c r="C2" s="41" t="s">
        <v>58</v>
      </c>
      <c r="D2" s="42"/>
      <c r="E2" s="42"/>
      <c r="F2" s="42"/>
      <c r="G2" s="43"/>
      <c r="H2" s="44" t="s">
        <v>57</v>
      </c>
    </row>
    <row r="3" spans="1:8" ht="24.95" customHeight="1" x14ac:dyDescent="0.2">
      <c r="A3" s="48"/>
      <c r="B3" s="49"/>
      <c r="C3" s="8" t="s">
        <v>53</v>
      </c>
      <c r="D3" s="8" t="s">
        <v>123</v>
      </c>
      <c r="E3" s="8" t="s">
        <v>54</v>
      </c>
      <c r="F3" s="8" t="s">
        <v>55</v>
      </c>
      <c r="G3" s="8" t="s">
        <v>56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124</v>
      </c>
      <c r="F4" s="9">
        <v>4</v>
      </c>
      <c r="G4" s="9">
        <v>5</v>
      </c>
      <c r="H4" s="9" t="s">
        <v>125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129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2975264</v>
      </c>
      <c r="D14" s="35">
        <f t="shared" si="3"/>
        <v>0</v>
      </c>
      <c r="E14" s="35">
        <f t="shared" si="3"/>
        <v>2975264</v>
      </c>
      <c r="F14" s="35">
        <f t="shared" si="3"/>
        <v>536608.18999999994</v>
      </c>
      <c r="G14" s="35">
        <f t="shared" si="3"/>
        <v>429374.82</v>
      </c>
      <c r="H14" s="35">
        <f t="shared" si="3"/>
        <v>2438655.81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2975264</v>
      </c>
      <c r="D18" s="12">
        <v>0</v>
      </c>
      <c r="E18" s="12">
        <f t="shared" si="5"/>
        <v>2975264</v>
      </c>
      <c r="F18" s="12">
        <v>536608.18999999994</v>
      </c>
      <c r="G18" s="12">
        <v>429374.82</v>
      </c>
      <c r="H18" s="12">
        <f t="shared" si="4"/>
        <v>2438655.81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0</v>
      </c>
      <c r="D20" s="12">
        <v>0</v>
      </c>
      <c r="E20" s="12">
        <f t="shared" si="5"/>
        <v>0</v>
      </c>
      <c r="F20" s="12">
        <v>0</v>
      </c>
      <c r="G20" s="12">
        <v>0</v>
      </c>
      <c r="H20" s="12">
        <f t="shared" si="4"/>
        <v>0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51</v>
      </c>
      <c r="C37" s="40">
        <f t="shared" ref="C37:H37" si="12">SUM(C32+C22+C14+C5)</f>
        <v>2975264</v>
      </c>
      <c r="D37" s="40">
        <f t="shared" si="12"/>
        <v>0</v>
      </c>
      <c r="E37" s="40">
        <f t="shared" si="12"/>
        <v>2975264</v>
      </c>
      <c r="F37" s="40">
        <f t="shared" si="12"/>
        <v>536608.18999999994</v>
      </c>
      <c r="G37" s="40">
        <f t="shared" si="12"/>
        <v>429374.82</v>
      </c>
      <c r="H37" s="40">
        <f t="shared" si="12"/>
        <v>2438655.81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127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  <row r="50" spans="2:8" x14ac:dyDescent="0.2">
      <c r="B50" s="52" t="s">
        <v>138</v>
      </c>
      <c r="F50" s="53" t="s">
        <v>141</v>
      </c>
      <c r="G50" s="53"/>
      <c r="H50" s="53"/>
    </row>
    <row r="51" spans="2:8" x14ac:dyDescent="0.2">
      <c r="B51" s="52" t="s">
        <v>139</v>
      </c>
      <c r="F51" s="53" t="s">
        <v>142</v>
      </c>
      <c r="G51" s="53"/>
      <c r="H51" s="53"/>
    </row>
    <row r="52" spans="2:8" x14ac:dyDescent="0.2">
      <c r="B52" s="52" t="s">
        <v>140</v>
      </c>
      <c r="F52" s="53" t="s">
        <v>143</v>
      </c>
      <c r="G52" s="53"/>
      <c r="H52" s="53"/>
    </row>
  </sheetData>
  <sheetProtection formatCells="0" formatColumns="0" formatRows="0" autoFilter="0"/>
  <mergeCells count="7">
    <mergeCell ref="F51:H51"/>
    <mergeCell ref="F52:H52"/>
    <mergeCell ref="A1:H1"/>
    <mergeCell ref="A2:B4"/>
    <mergeCell ref="C2:G2"/>
    <mergeCell ref="H2:H3"/>
    <mergeCell ref="F50:H5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2022-04-21T17:03:49Z</cp:lastPrinted>
  <dcterms:created xsi:type="dcterms:W3CDTF">2014-02-10T03:37:14Z</dcterms:created>
  <dcterms:modified xsi:type="dcterms:W3CDTF">2022-04-21T17:03:59Z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