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F6c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<sst xmlns="http://schemas.openxmlformats.org/spreadsheetml/2006/main" count="80" uniqueCount="47">
  <si>
    <t>0191460323 M.V.D.S  SILVA SALINAS JOSE M</t>
  </si>
  <si>
    <t>0191460226 M.V.D.S  SANTELLANO LAUREL J</t>
  </si>
  <si>
    <t>0191460072 M.V.D.S  SALDANA VILLANUEVA G</t>
  </si>
  <si>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</si>
  <si>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</si>
  <si>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</si>
  <si>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</si>
  <si>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</si>
  <si>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</si>
  <si>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</si>
  <si>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</si>
  <si>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</si>
  <si>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</si>
  <si>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</si>
  <si>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</si>
  <si>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</si>
  <si>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</si>
  <si>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</si>
  <si>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</si>
  <si>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</si>
  <si>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</si>
  <si>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</si>
  <si>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</si>
  <si>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</si>
  <si>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</si>
  <si>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</si>
  <si>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</si>
  <si>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</si>
  <si>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</si>
  <si>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</si>
  <si>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</si>
  <si>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</si>
  <si>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</si>
  <si>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</si>
  <si>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</si>
  <si>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</si>
  <si>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</si>
  <si>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</si>
  <si>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Subejercicio (e)</t>
  </si>
  <si>
    <t>Pagado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</si>
  <si>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</si>
  <si>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</si>
  <si>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</si>
  <si>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</si>
  <si>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</si>
  <si>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</si>
  <si>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MUNICIPIO DE VALLE DE SANTIAGO, GTO. 
Estado Analítico del Ejercicio del Presupuesto de Egresos Detallado - LDF
Clasificación Funcional (Finalidad y Función)
Del 1 de Enero Al 31 de Marzo de 2017 (b)
(PESOS)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</si>
</sst>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}"/>
      <family val="0"/>
    </font>
    <font>
      <b/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theme="1"/>
      <name val="Times New Roman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}"/>
      <family val="0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0" fillId="0" borderId="0" xfId="53" applyFont="1">
      <alignment/>
      <protection/>
    </xf>
    <xf numFmtId="4" fontId="40" fillId="0" borderId="0" xfId="53" applyNumberFormat="1" applyFont="1" applyBorder="1">
      <alignment/>
      <protection/>
    </xf>
    <xf numFmtId="0" fontId="40" fillId="0" borderId="0" xfId="53" applyFont="1" applyBorder="1">
      <alignment/>
      <protection/>
    </xf>
    <xf numFmtId="4" fontId="41" fillId="0" borderId="0" xfId="53" applyNumberFormat="1" applyFont="1" applyBorder="1" applyAlignment="1">
      <alignment vertical="center"/>
      <protection/>
    </xf>
    <xf numFmtId="4" fontId="40" fillId="0" borderId="10" xfId="53" applyNumberFormat="1" applyFont="1" applyBorder="1" applyAlignment="1">
      <alignment vertical="center"/>
      <protection/>
    </xf>
    <xf numFmtId="4" fontId="41" fillId="0" borderId="11" xfId="53" applyNumberFormat="1" applyFont="1" applyBorder="1" applyAlignment="1">
      <alignment vertical="center"/>
      <protection/>
    </xf>
    <xf numFmtId="4" fontId="41" fillId="0" borderId="12" xfId="53" applyNumberFormat="1" applyFont="1" applyBorder="1" applyAlignment="1">
      <alignment vertical="center"/>
      <protection/>
    </xf>
    <xf numFmtId="4" fontId="41" fillId="0" borderId="13" xfId="53" applyNumberFormat="1" applyFont="1" applyBorder="1" applyAlignment="1">
      <alignment vertical="center"/>
      <protection/>
    </xf>
    <xf numFmtId="0" fontId="41" fillId="0" borderId="11" xfId="53" applyFont="1" applyBorder="1" applyAlignment="1">
      <alignment horizontal="justify" vertical="center"/>
      <protection/>
    </xf>
    <xf numFmtId="4" fontId="40" fillId="0" borderId="14" xfId="53" applyNumberFormat="1" applyFont="1" applyBorder="1" applyAlignment="1">
      <alignment vertical="center"/>
      <protection/>
    </xf>
    <xf numFmtId="4" fontId="41" fillId="0" borderId="15" xfId="53" applyNumberFormat="1" applyFont="1" applyBorder="1" applyAlignment="1">
      <alignment vertical="center"/>
      <protection/>
    </xf>
    <xf numFmtId="4" fontId="41" fillId="0" borderId="16" xfId="53" applyNumberFormat="1" applyFont="1" applyBorder="1" applyAlignment="1">
      <alignment vertical="center"/>
      <protection/>
    </xf>
    <xf numFmtId="0" fontId="41" fillId="0" borderId="15" xfId="53" applyFont="1" applyBorder="1" applyAlignment="1">
      <alignment horizontal="left" vertical="center" indent="1"/>
      <protection/>
    </xf>
    <xf numFmtId="4" fontId="40" fillId="0" borderId="15" xfId="53" applyNumberFormat="1" applyFont="1" applyBorder="1" applyAlignment="1">
      <alignment vertical="center"/>
      <protection/>
    </xf>
    <xf numFmtId="4" fontId="40" fillId="0" borderId="0" xfId="53" applyNumberFormat="1" applyFont="1" applyBorder="1" applyAlignment="1">
      <alignment vertical="center"/>
      <protection/>
    </xf>
    <xf numFmtId="4" fontId="40" fillId="0" borderId="16" xfId="53" applyNumberFormat="1" applyFont="1" applyBorder="1" applyAlignment="1">
      <alignment vertical="center"/>
      <protection/>
    </xf>
    <xf numFmtId="0" fontId="40" fillId="0" borderId="15" xfId="53" applyFont="1" applyBorder="1" applyAlignment="1">
      <alignment horizontal="left" vertical="center" indent="2"/>
      <protection/>
    </xf>
    <xf numFmtId="0" fontId="40" fillId="0" borderId="15" xfId="53" applyFont="1" applyBorder="1" applyAlignment="1">
      <alignment horizontal="left" vertical="center" wrapText="1" indent="2"/>
      <protection/>
    </xf>
    <xf numFmtId="4" fontId="40" fillId="0" borderId="14" xfId="53" applyNumberFormat="1" applyFont="1" applyFill="1" applyBorder="1" applyAlignment="1">
      <alignment vertical="center"/>
      <protection/>
    </xf>
    <xf numFmtId="164" fontId="40" fillId="0" borderId="15" xfId="53" applyNumberFormat="1" applyFont="1" applyFill="1" applyBorder="1">
      <alignment/>
      <protection/>
    </xf>
    <xf numFmtId="164" fontId="40" fillId="0" borderId="0" xfId="53" applyNumberFormat="1" applyFont="1" applyFill="1" applyBorder="1">
      <alignment/>
      <protection/>
    </xf>
    <xf numFmtId="4" fontId="40" fillId="0" borderId="15" xfId="53" applyNumberFormat="1" applyFont="1" applyFill="1" applyBorder="1" applyAlignment="1">
      <alignment vertical="center"/>
      <protection/>
    </xf>
    <xf numFmtId="164" fontId="40" fillId="0" borderId="16" xfId="53" applyNumberFormat="1" applyFont="1" applyFill="1" applyBorder="1">
      <alignment/>
      <protection/>
    </xf>
    <xf numFmtId="4" fontId="41" fillId="0" borderId="14" xfId="53" applyNumberFormat="1" applyFont="1" applyFill="1" applyBorder="1" applyAlignment="1">
      <alignment vertical="center"/>
      <protection/>
    </xf>
    <xf numFmtId="4" fontId="41" fillId="0" borderId="15" xfId="53" applyNumberFormat="1" applyFont="1" applyFill="1" applyBorder="1" applyAlignment="1">
      <alignment vertical="center"/>
      <protection/>
    </xf>
    <xf numFmtId="4" fontId="41" fillId="0" borderId="0" xfId="53" applyNumberFormat="1" applyFont="1" applyFill="1" applyBorder="1" applyAlignment="1">
      <alignment vertical="center"/>
      <protection/>
    </xf>
    <xf numFmtId="4" fontId="41" fillId="0" borderId="16" xfId="53" applyNumberFormat="1" applyFont="1" applyFill="1" applyBorder="1" applyAlignment="1">
      <alignment vertical="center"/>
      <protection/>
    </xf>
    <xf numFmtId="0" fontId="41" fillId="0" borderId="15" xfId="53" applyFont="1" applyBorder="1" applyAlignment="1">
      <alignment horizontal="left" vertical="center" wrapText="1" indent="1"/>
      <protection/>
    </xf>
    <xf numFmtId="4" fontId="40" fillId="0" borderId="0" xfId="53" applyNumberFormat="1" applyFont="1" applyFill="1" applyBorder="1" applyAlignment="1">
      <alignment vertical="center"/>
      <protection/>
    </xf>
    <xf numFmtId="4" fontId="40" fillId="0" borderId="16" xfId="53" applyNumberFormat="1" applyFont="1" applyFill="1" applyBorder="1" applyAlignment="1">
      <alignment vertical="center"/>
      <protection/>
    </xf>
    <xf numFmtId="43" fontId="40" fillId="0" borderId="15" xfId="49" applyFont="1" applyFill="1" applyBorder="1" applyAlignment="1">
      <alignment/>
    </xf>
    <xf numFmtId="43" fontId="40" fillId="0" borderId="0" xfId="49" applyFont="1" applyFill="1" applyAlignment="1">
      <alignment/>
    </xf>
    <xf numFmtId="0" fontId="40" fillId="0" borderId="15" xfId="53" applyFont="1" applyFill="1" applyBorder="1">
      <alignment/>
      <protection/>
    </xf>
    <xf numFmtId="0" fontId="40" fillId="0" borderId="0" xfId="53" applyFont="1" applyFill="1">
      <alignment/>
      <protection/>
    </xf>
    <xf numFmtId="165" fontId="40" fillId="0" borderId="15" xfId="53" applyNumberFormat="1" applyFont="1" applyFill="1" applyBorder="1">
      <alignment/>
      <protection/>
    </xf>
    <xf numFmtId="43" fontId="40" fillId="0" borderId="0" xfId="49" applyFont="1" applyAlignment="1">
      <alignment/>
    </xf>
    <xf numFmtId="4" fontId="42" fillId="0" borderId="0" xfId="53" applyNumberFormat="1" applyFont="1" applyBorder="1" applyAlignment="1">
      <alignment vertical="center"/>
      <protection/>
    </xf>
    <xf numFmtId="4" fontId="40" fillId="0" borderId="17" xfId="53" applyNumberFormat="1" applyFont="1" applyBorder="1" applyAlignment="1">
      <alignment vertical="center"/>
      <protection/>
    </xf>
    <xf numFmtId="4" fontId="40" fillId="0" borderId="18" xfId="53" applyNumberFormat="1" applyFont="1" applyBorder="1" applyAlignment="1">
      <alignment vertical="center"/>
      <protection/>
    </xf>
    <xf numFmtId="4" fontId="40" fillId="0" borderId="19" xfId="53" applyNumberFormat="1" applyFont="1" applyBorder="1" applyAlignment="1">
      <alignment vertical="center"/>
      <protection/>
    </xf>
    <xf numFmtId="4" fontId="40" fillId="0" borderId="20" xfId="53" applyNumberFormat="1" applyFont="1" applyBorder="1" applyAlignment="1">
      <alignment vertical="center"/>
      <protection/>
    </xf>
    <xf numFmtId="0" fontId="41" fillId="0" borderId="18" xfId="53" applyFont="1" applyBorder="1" applyAlignment="1">
      <alignment horizontal="justify" vertical="center" wrapText="1"/>
      <protection/>
    </xf>
    <xf numFmtId="0" fontId="43" fillId="33" borderId="11" xfId="53" applyFont="1" applyFill="1" applyBorder="1" applyAlignment="1">
      <alignment horizontal="center" vertical="top" wrapText="1"/>
      <protection/>
    </xf>
    <xf numFmtId="0" fontId="43" fillId="33" borderId="21" xfId="53" applyFont="1" applyFill="1" applyBorder="1" applyAlignment="1">
      <alignment horizontal="center" vertical="center" wrapText="1"/>
      <protection/>
    </xf>
    <xf numFmtId="0" fontId="43" fillId="33" borderId="11" xfId="53" applyFont="1" applyFill="1" applyBorder="1" applyAlignment="1">
      <alignment horizontal="center" vertical="top"/>
      <protection/>
    </xf>
    <xf numFmtId="0" fontId="43" fillId="33" borderId="18" xfId="53" applyFont="1" applyFill="1" applyBorder="1" applyAlignment="1">
      <alignment horizontal="center" vertical="center" wrapText="1"/>
      <protection/>
    </xf>
    <xf numFmtId="0" fontId="43" fillId="33" borderId="18" xfId="53" applyFont="1" applyFill="1" applyBorder="1" applyAlignment="1">
      <alignment horizontal="center" vertical="center"/>
      <protection/>
    </xf>
    <xf numFmtId="0" fontId="43" fillId="33" borderId="22" xfId="53" applyFont="1" applyFill="1" applyBorder="1" applyAlignment="1">
      <alignment horizontal="center" vertical="center" wrapText="1"/>
      <protection/>
    </xf>
    <xf numFmtId="0" fontId="43" fillId="33" borderId="23" xfId="53" applyFont="1" applyFill="1" applyBorder="1" applyAlignment="1">
      <alignment horizontal="center" vertical="center"/>
      <protection/>
    </xf>
    <xf numFmtId="0" fontId="43" fillId="33" borderId="24" xfId="53" applyFont="1" applyFill="1" applyBorder="1" applyAlignment="1">
      <alignment horizontal="center" vertical="center"/>
      <protection/>
    </xf>
    <xf numFmtId="0" fontId="43" fillId="33" borderId="21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1943100</xdr:colOff>
      <xdr:row>0</xdr:row>
      <xdr:rowOff>762000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rcRect l="5021" t="949" r="70603" b="86337"/>
        <a:stretch>
          <a:fillRect/>
        </a:stretch>
      </xdr:blipFill>
      <xdr:spPr>
        <a:xfrm>
          <a:off x="0" y="0"/>
          <a:ext cx="1943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tabSelected="1" zoomScalePageLayoutView="0" workbookViewId="0" topLeftCell="A1">
      <selection activeCell="J10" sqref="J10"/>
    </sheetView>
  </sheetViews>
  <sheetFormatPr defaultColWidth="11.421875" defaultRowHeight="15"/>
  <cols>
    <col min="1" max="1" width="56.421875" style="1" customWidth="1"/>
    <col min="2" max="2" width="12.57421875" style="1" customWidth="1"/>
    <col min="3" max="3" width="12.7109375" style="1" customWidth="1"/>
    <col min="4" max="4" width="12.00390625" style="1" customWidth="1"/>
    <col min="5" max="5" width="11.28125" style="1" customWidth="1"/>
    <col min="6" max="6" width="12.7109375" style="1" customWidth="1"/>
    <col min="7" max="7" width="14.140625" style="1" customWidth="1"/>
    <col min="8" max="8" width="11.421875" style="1" customWidth="1"/>
    <col min="9" max="9" width="12.8515625" style="1" customWidth="1"/>
    <col min="10" max="16384" width="11.421875" style="1" customWidth="1"/>
  </cols>
  <sheetData>
    <row r="1" spans="1:7" ht="60.75" customHeight="1">
      <c r="A1" s="48" t="s">
        <v>46</v>
      </c>
      <c r="B1" s="49"/>
      <c r="C1" s="49"/>
      <c r="D1" s="49"/>
      <c r="E1" s="49"/>
      <c r="F1" s="49"/>
      <c r="G1" s="50"/>
    </row>
    <row r="2" spans="1:7" ht="12" customHeight="1">
      <c r="A2" s="47"/>
      <c r="B2" s="51" t="s">
        <v>45</v>
      </c>
      <c r="C2" s="51"/>
      <c r="D2" s="51"/>
      <c r="E2" s="51"/>
      <c r="F2" s="51"/>
      <c r="G2" s="46"/>
    </row>
    <row r="3" spans="1:7" ht="22.5">
      <c r="A3" s="45" t="s">
        <v>44</v>
      </c>
      <c r="B3" s="44" t="s">
        <v>43</v>
      </c>
      <c r="C3" s="44" t="s">
        <v>42</v>
      </c>
      <c r="D3" s="44" t="s">
        <v>41</v>
      </c>
      <c r="E3" s="44" t="s">
        <v>40</v>
      </c>
      <c r="F3" s="44" t="s">
        <v>39</v>
      </c>
      <c r="G3" s="43" t="s">
        <v>38</v>
      </c>
    </row>
    <row r="4" spans="1:7" ht="4.5" customHeight="1">
      <c r="A4" s="42"/>
      <c r="B4" s="41"/>
      <c r="C4" s="39"/>
      <c r="D4" s="39"/>
      <c r="E4" s="40"/>
      <c r="F4" s="39"/>
      <c r="G4" s="38"/>
    </row>
    <row r="5" spans="1:9" ht="11.25">
      <c r="A5" s="28" t="s">
        <v>37</v>
      </c>
      <c r="B5" s="27">
        <f aca="true" t="shared" si="0" ref="B5:G5">B6+B16+B25+B36</f>
        <v>183648966.07000002</v>
      </c>
      <c r="C5" s="25">
        <f t="shared" si="0"/>
        <v>11855090.139999986</v>
      </c>
      <c r="D5" s="25">
        <f t="shared" si="0"/>
        <v>195504056.21</v>
      </c>
      <c r="E5" s="26">
        <f t="shared" si="0"/>
        <v>31297675.349999998</v>
      </c>
      <c r="F5" s="25">
        <f t="shared" si="0"/>
        <v>29924815.169999994</v>
      </c>
      <c r="G5" s="24">
        <f t="shared" si="0"/>
        <v>164206380.85999998</v>
      </c>
      <c r="I5" s="37"/>
    </row>
    <row r="6" spans="1:7" ht="11.25">
      <c r="A6" s="13" t="s">
        <v>35</v>
      </c>
      <c r="B6" s="27">
        <f>SUM(B7:B14)</f>
        <v>96722189.46000001</v>
      </c>
      <c r="C6" s="22">
        <f aca="true" t="shared" si="1" ref="C6:C14">D6-B6</f>
        <v>-3003720.0100000054</v>
      </c>
      <c r="D6" s="25">
        <f>SUM(D7:D14)</f>
        <v>93718469.45</v>
      </c>
      <c r="E6" s="26">
        <f>SUM(E7:E14)</f>
        <v>19568813.4</v>
      </c>
      <c r="F6" s="25">
        <f>SUM(F7:F14)</f>
        <v>18464128.15</v>
      </c>
      <c r="G6" s="24">
        <f>SUM(G7:G14)</f>
        <v>74149656.05</v>
      </c>
    </row>
    <row r="7" spans="1:7" ht="11.25">
      <c r="A7" s="17" t="s">
        <v>34</v>
      </c>
      <c r="B7" s="32">
        <v>10918799</v>
      </c>
      <c r="C7" s="22">
        <f t="shared" si="1"/>
        <v>50004</v>
      </c>
      <c r="D7" s="31">
        <v>10968803</v>
      </c>
      <c r="E7" s="32">
        <v>2315570.92</v>
      </c>
      <c r="F7" s="31">
        <v>2179402.47</v>
      </c>
      <c r="G7" s="19">
        <f aca="true" t="shared" si="2" ref="G7:G38">D7-E7</f>
        <v>8653232.08</v>
      </c>
    </row>
    <row r="8" spans="1:7" ht="11.25">
      <c r="A8" s="17" t="s">
        <v>33</v>
      </c>
      <c r="B8" s="32">
        <v>1624228.55</v>
      </c>
      <c r="C8" s="22">
        <f t="shared" si="1"/>
        <v>88025.99999999977</v>
      </c>
      <c r="D8" s="31">
        <v>1712254.5499999998</v>
      </c>
      <c r="E8" s="32">
        <v>348837.37</v>
      </c>
      <c r="F8" s="31">
        <v>348687.37</v>
      </c>
      <c r="G8" s="19">
        <f t="shared" si="2"/>
        <v>1363417.1799999997</v>
      </c>
    </row>
    <row r="9" spans="1:7" ht="11.25">
      <c r="A9" s="17" t="s">
        <v>32</v>
      </c>
      <c r="B9" s="32">
        <v>28415104.2</v>
      </c>
      <c r="C9" s="22">
        <f t="shared" si="1"/>
        <v>-272834.3999999985</v>
      </c>
      <c r="D9" s="31">
        <v>28142269.8</v>
      </c>
      <c r="E9" s="32">
        <v>5842555.199999999</v>
      </c>
      <c r="F9" s="31">
        <v>5643870.07</v>
      </c>
      <c r="G9" s="19">
        <f t="shared" si="2"/>
        <v>22299714.6</v>
      </c>
    </row>
    <row r="10" spans="1:7" ht="11.25">
      <c r="A10" s="17" t="s">
        <v>31</v>
      </c>
      <c r="B10" s="30"/>
      <c r="C10" s="22">
        <f t="shared" si="1"/>
        <v>0</v>
      </c>
      <c r="D10" s="22"/>
      <c r="E10" s="29"/>
      <c r="F10" s="22"/>
      <c r="G10" s="19">
        <f t="shared" si="2"/>
        <v>0</v>
      </c>
    </row>
    <row r="11" spans="1:7" ht="11.25">
      <c r="A11" s="17" t="s">
        <v>30</v>
      </c>
      <c r="B11" s="32">
        <v>39284978.71</v>
      </c>
      <c r="C11" s="22">
        <f t="shared" si="1"/>
        <v>-4205262.609999999</v>
      </c>
      <c r="D11" s="31">
        <v>35079716.1</v>
      </c>
      <c r="E11" s="32">
        <v>6564689.94</v>
      </c>
      <c r="F11" s="31">
        <v>6345105.159999999</v>
      </c>
      <c r="G11" s="19">
        <f t="shared" si="2"/>
        <v>28515026.16</v>
      </c>
    </row>
    <row r="12" spans="1:7" ht="11.25">
      <c r="A12" s="17" t="s">
        <v>29</v>
      </c>
      <c r="B12" s="30"/>
      <c r="C12" s="22">
        <f t="shared" si="1"/>
        <v>0</v>
      </c>
      <c r="D12" s="22"/>
      <c r="E12" s="29"/>
      <c r="F12" s="22"/>
      <c r="G12" s="19">
        <f t="shared" si="2"/>
        <v>0</v>
      </c>
    </row>
    <row r="13" spans="1:7" ht="11.25">
      <c r="A13" s="17" t="s">
        <v>28</v>
      </c>
      <c r="B13" s="32">
        <v>1557846</v>
      </c>
      <c r="C13" s="22">
        <f t="shared" si="1"/>
        <v>-11653.000000000233</v>
      </c>
      <c r="D13" s="31">
        <v>1546192.9999999998</v>
      </c>
      <c r="E13" s="32">
        <v>467202.37</v>
      </c>
      <c r="F13" s="31">
        <v>352195.62</v>
      </c>
      <c r="G13" s="19">
        <f t="shared" si="2"/>
        <v>1078990.63</v>
      </c>
    </row>
    <row r="14" spans="1:7" ht="11.25">
      <c r="A14" s="17" t="s">
        <v>27</v>
      </c>
      <c r="B14" s="32">
        <v>14921233</v>
      </c>
      <c r="C14" s="22">
        <f t="shared" si="1"/>
        <v>1348000</v>
      </c>
      <c r="D14" s="31">
        <v>16269233</v>
      </c>
      <c r="E14" s="32">
        <v>4029957.6</v>
      </c>
      <c r="F14" s="31">
        <v>3594867.46</v>
      </c>
      <c r="G14" s="19">
        <f t="shared" si="2"/>
        <v>12239275.4</v>
      </c>
    </row>
    <row r="15" spans="1:7" ht="4.5" customHeight="1">
      <c r="A15" s="13"/>
      <c r="B15" s="27"/>
      <c r="C15" s="25"/>
      <c r="D15" s="25"/>
      <c r="E15" s="26"/>
      <c r="F15" s="25"/>
      <c r="G15" s="19">
        <f t="shared" si="2"/>
        <v>0</v>
      </c>
    </row>
    <row r="16" spans="1:7" ht="11.25">
      <c r="A16" s="13" t="s">
        <v>26</v>
      </c>
      <c r="B16" s="27">
        <f>SUM(B17:B23)</f>
        <v>80971214.51</v>
      </c>
      <c r="C16" s="25">
        <f>SUM(C17:C23)</f>
        <v>10574155.649999991</v>
      </c>
      <c r="D16" s="25">
        <f>SUM(D17:D23)</f>
        <v>91545370.16</v>
      </c>
      <c r="E16" s="26">
        <f>SUM(E17:E23)</f>
        <v>10666172.57</v>
      </c>
      <c r="F16" s="25">
        <f>SUM(F17:F23)</f>
        <v>10399554.44</v>
      </c>
      <c r="G16" s="24">
        <f t="shared" si="2"/>
        <v>80879197.59</v>
      </c>
    </row>
    <row r="17" spans="1:7" ht="11.25">
      <c r="A17" s="17" t="s">
        <v>25</v>
      </c>
      <c r="B17" s="32">
        <v>8177145</v>
      </c>
      <c r="C17" s="22">
        <f aca="true" t="shared" si="3" ref="C17:C22">D17-B17</f>
        <v>263577</v>
      </c>
      <c r="D17" s="31">
        <v>8440722</v>
      </c>
      <c r="E17" s="32">
        <v>1797680.61</v>
      </c>
      <c r="F17" s="31">
        <v>1784887.3</v>
      </c>
      <c r="G17" s="19">
        <f t="shared" si="2"/>
        <v>6643041.39</v>
      </c>
    </row>
    <row r="18" spans="1:7" ht="11.25">
      <c r="A18" s="17" t="s">
        <v>24</v>
      </c>
      <c r="B18" s="32">
        <v>56298516.35</v>
      </c>
      <c r="C18" s="22">
        <f t="shared" si="3"/>
        <v>10011281.649999991</v>
      </c>
      <c r="D18" s="31">
        <v>66309797.99999999</v>
      </c>
      <c r="E18" s="32">
        <v>6433939.25</v>
      </c>
      <c r="F18" s="31">
        <v>6306546.350000001</v>
      </c>
      <c r="G18" s="19">
        <f t="shared" si="2"/>
        <v>59875858.74999999</v>
      </c>
    </row>
    <row r="19" spans="1:7" ht="11.25">
      <c r="A19" s="17" t="s">
        <v>23</v>
      </c>
      <c r="B19" s="32">
        <v>391653</v>
      </c>
      <c r="C19" s="22">
        <f t="shared" si="3"/>
        <v>24569.809999999998</v>
      </c>
      <c r="D19" s="31">
        <v>416222.81</v>
      </c>
      <c r="E19" s="32">
        <v>125712.51</v>
      </c>
      <c r="F19" s="31">
        <v>105712.51</v>
      </c>
      <c r="G19" s="19">
        <f t="shared" si="2"/>
        <v>290510.3</v>
      </c>
    </row>
    <row r="20" spans="1:7" ht="11.25">
      <c r="A20" s="17" t="s">
        <v>22</v>
      </c>
      <c r="B20" s="32">
        <v>8289029.16</v>
      </c>
      <c r="C20" s="22">
        <f t="shared" si="3"/>
        <v>183297</v>
      </c>
      <c r="D20" s="31">
        <v>8472326.16</v>
      </c>
      <c r="E20" s="32">
        <v>1210612.6099999999</v>
      </c>
      <c r="F20" s="31">
        <v>1195132.09</v>
      </c>
      <c r="G20" s="19">
        <f t="shared" si="2"/>
        <v>7261713.550000001</v>
      </c>
    </row>
    <row r="21" spans="1:7" ht="11.25">
      <c r="A21" s="17" t="s">
        <v>21</v>
      </c>
      <c r="B21" s="32">
        <v>3528398</v>
      </c>
      <c r="C21" s="22">
        <f t="shared" si="3"/>
        <v>0</v>
      </c>
      <c r="D21" s="31">
        <v>3528398</v>
      </c>
      <c r="E21" s="32">
        <v>300920.6</v>
      </c>
      <c r="F21" s="31">
        <v>300009.54</v>
      </c>
      <c r="G21" s="19">
        <f t="shared" si="2"/>
        <v>3227477.4</v>
      </c>
    </row>
    <row r="22" spans="1:7" ht="11.25">
      <c r="A22" s="17" t="s">
        <v>20</v>
      </c>
      <c r="B22" s="32">
        <v>4286473</v>
      </c>
      <c r="C22" s="22">
        <f t="shared" si="3"/>
        <v>91430.18999999948</v>
      </c>
      <c r="D22" s="31">
        <v>4377903.1899999995</v>
      </c>
      <c r="E22" s="32">
        <v>797306.99</v>
      </c>
      <c r="F22" s="31">
        <v>707266.65</v>
      </c>
      <c r="G22" s="19">
        <f t="shared" si="2"/>
        <v>3580596.1999999993</v>
      </c>
    </row>
    <row r="23" spans="1:7" ht="11.25">
      <c r="A23" s="17" t="s">
        <v>19</v>
      </c>
      <c r="B23" s="30"/>
      <c r="C23" s="22"/>
      <c r="D23" s="22"/>
      <c r="E23" s="29"/>
      <c r="F23" s="22"/>
      <c r="G23" s="19">
        <f t="shared" si="2"/>
        <v>0</v>
      </c>
    </row>
    <row r="24" spans="1:7" ht="4.5" customHeight="1">
      <c r="A24" s="13"/>
      <c r="B24" s="27"/>
      <c r="C24" s="25"/>
      <c r="D24" s="25"/>
      <c r="E24" s="26"/>
      <c r="F24" s="25"/>
      <c r="G24" s="19">
        <f t="shared" si="2"/>
        <v>0</v>
      </c>
    </row>
    <row r="25" spans="1:7" ht="11.25">
      <c r="A25" s="13" t="s">
        <v>18</v>
      </c>
      <c r="B25" s="27">
        <f>SUM(B26:B34)</f>
        <v>5955562.1</v>
      </c>
      <c r="C25" s="25">
        <f>SUM(C26:C34)</f>
        <v>4284654.5</v>
      </c>
      <c r="D25" s="25">
        <f>SUM(D26:D34)</f>
        <v>10240216.6</v>
      </c>
      <c r="E25" s="26">
        <f>SUM(E26:E34)</f>
        <v>1062689.3800000001</v>
      </c>
      <c r="F25" s="25">
        <f>SUM(F26:F34)</f>
        <v>1061132.58</v>
      </c>
      <c r="G25" s="24">
        <f t="shared" si="2"/>
        <v>9177527.219999999</v>
      </c>
    </row>
    <row r="26" spans="1:7" ht="11.25">
      <c r="A26" s="17" t="s">
        <v>17</v>
      </c>
      <c r="B26" s="32">
        <v>4674138</v>
      </c>
      <c r="C26" s="22">
        <f>D26-B26</f>
        <v>5985.5999999996275</v>
      </c>
      <c r="D26" s="31">
        <v>4680123.6</v>
      </c>
      <c r="E26" s="32">
        <v>965387.17</v>
      </c>
      <c r="F26" s="31">
        <v>964830.3700000001</v>
      </c>
      <c r="G26" s="19">
        <f t="shared" si="2"/>
        <v>3714736.4299999997</v>
      </c>
    </row>
    <row r="27" spans="1:7" ht="11.25">
      <c r="A27" s="17" t="s">
        <v>16</v>
      </c>
      <c r="B27" s="32">
        <v>819791.1000000001</v>
      </c>
      <c r="C27" s="22">
        <f>D27-B27</f>
        <v>4128668.9</v>
      </c>
      <c r="D27" s="31">
        <v>4948460</v>
      </c>
      <c r="E27" s="32">
        <v>0</v>
      </c>
      <c r="F27" s="31">
        <v>0</v>
      </c>
      <c r="G27" s="19">
        <f t="shared" si="2"/>
        <v>4948460</v>
      </c>
    </row>
    <row r="28" spans="1:7" ht="11.25">
      <c r="A28" s="17" t="s">
        <v>15</v>
      </c>
      <c r="B28" s="30"/>
      <c r="C28" s="22"/>
      <c r="D28" s="22"/>
      <c r="E28" s="29"/>
      <c r="F28" s="22"/>
      <c r="G28" s="19">
        <f t="shared" si="2"/>
        <v>0</v>
      </c>
    </row>
    <row r="29" spans="1:7" ht="11.25">
      <c r="A29" s="17" t="s">
        <v>14</v>
      </c>
      <c r="B29" s="30"/>
      <c r="C29" s="22"/>
      <c r="D29" s="22"/>
      <c r="E29" s="29"/>
      <c r="F29" s="22"/>
      <c r="G29" s="19">
        <f t="shared" si="2"/>
        <v>0</v>
      </c>
    </row>
    <row r="30" spans="1:7" ht="11.25">
      <c r="A30" s="17" t="s">
        <v>13</v>
      </c>
      <c r="B30" s="30"/>
      <c r="C30" s="22"/>
      <c r="D30" s="22"/>
      <c r="E30" s="29"/>
      <c r="F30" s="22"/>
      <c r="G30" s="19">
        <f t="shared" si="2"/>
        <v>0</v>
      </c>
    </row>
    <row r="31" spans="1:7" ht="11.25">
      <c r="A31" s="17" t="s">
        <v>12</v>
      </c>
      <c r="B31" s="30"/>
      <c r="C31" s="22"/>
      <c r="D31" s="22"/>
      <c r="E31" s="29"/>
      <c r="F31" s="22"/>
      <c r="G31" s="19">
        <f t="shared" si="2"/>
        <v>0</v>
      </c>
    </row>
    <row r="32" spans="1:7" ht="11.25">
      <c r="A32" s="17" t="s">
        <v>11</v>
      </c>
      <c r="B32" s="32">
        <v>461633</v>
      </c>
      <c r="C32" s="22">
        <f>D32-B32</f>
        <v>150000</v>
      </c>
      <c r="D32" s="31">
        <v>611633</v>
      </c>
      <c r="E32" s="32">
        <v>97302.21</v>
      </c>
      <c r="F32" s="31">
        <v>96302.21</v>
      </c>
      <c r="G32" s="19">
        <f t="shared" si="2"/>
        <v>514330.79</v>
      </c>
    </row>
    <row r="33" spans="1:7" ht="11.25">
      <c r="A33" s="17" t="s">
        <v>10</v>
      </c>
      <c r="B33" s="30"/>
      <c r="C33" s="22"/>
      <c r="D33" s="22"/>
      <c r="E33" s="29"/>
      <c r="F33" s="22"/>
      <c r="G33" s="19">
        <f t="shared" si="2"/>
        <v>0</v>
      </c>
    </row>
    <row r="34" spans="1:7" ht="11.25">
      <c r="A34" s="17" t="s">
        <v>9</v>
      </c>
      <c r="B34" s="30"/>
      <c r="C34" s="22"/>
      <c r="D34" s="22"/>
      <c r="E34" s="29"/>
      <c r="F34" s="22"/>
      <c r="G34" s="19">
        <f t="shared" si="2"/>
        <v>0</v>
      </c>
    </row>
    <row r="35" spans="1:7" ht="4.5" customHeight="1">
      <c r="A35" s="13"/>
      <c r="B35" s="27"/>
      <c r="C35" s="25"/>
      <c r="D35" s="25"/>
      <c r="E35" s="26"/>
      <c r="F35" s="25"/>
      <c r="G35" s="19">
        <f t="shared" si="2"/>
        <v>0</v>
      </c>
    </row>
    <row r="36" spans="1:7" ht="11.25">
      <c r="A36" s="28" t="s">
        <v>8</v>
      </c>
      <c r="B36" s="27">
        <f>SUM(B37:B40)</f>
        <v>0</v>
      </c>
      <c r="C36" s="25">
        <f>SUM(C37:C40)</f>
        <v>0</v>
      </c>
      <c r="D36" s="25">
        <f>SUM(D37:D40)</f>
        <v>0</v>
      </c>
      <c r="E36" s="26">
        <f>SUM(E37:E40)</f>
        <v>0</v>
      </c>
      <c r="F36" s="25">
        <f>SUM(F37:F40)</f>
        <v>0</v>
      </c>
      <c r="G36" s="24">
        <f t="shared" si="2"/>
        <v>0</v>
      </c>
    </row>
    <row r="37" spans="1:7" ht="11.25">
      <c r="A37" s="17" t="s">
        <v>7</v>
      </c>
      <c r="B37" s="30"/>
      <c r="C37" s="22"/>
      <c r="D37" s="22"/>
      <c r="E37" s="29"/>
      <c r="F37" s="22"/>
      <c r="G37" s="19">
        <f t="shared" si="2"/>
        <v>0</v>
      </c>
    </row>
    <row r="38" spans="1:7" ht="22.5">
      <c r="A38" s="18" t="s">
        <v>6</v>
      </c>
      <c r="B38" s="30"/>
      <c r="C38" s="22"/>
      <c r="D38" s="22"/>
      <c r="E38" s="29"/>
      <c r="F38" s="22"/>
      <c r="G38" s="19">
        <f t="shared" si="2"/>
        <v>0</v>
      </c>
    </row>
    <row r="39" spans="1:7" ht="11.25">
      <c r="A39" s="17" t="s">
        <v>5</v>
      </c>
      <c r="B39" s="30"/>
      <c r="C39" s="22"/>
      <c r="D39" s="22"/>
      <c r="E39" s="29"/>
      <c r="F39" s="22"/>
      <c r="G39" s="19">
        <f aca="true" t="shared" si="4" ref="G39:G70">D39-E39</f>
        <v>0</v>
      </c>
    </row>
    <row r="40" spans="1:7" ht="11.25">
      <c r="A40" s="17" t="s">
        <v>4</v>
      </c>
      <c r="B40" s="30"/>
      <c r="C40" s="22"/>
      <c r="D40" s="22"/>
      <c r="E40" s="29"/>
      <c r="F40" s="22"/>
      <c r="G40" s="19">
        <f t="shared" si="4"/>
        <v>0</v>
      </c>
    </row>
    <row r="41" spans="1:7" ht="4.5" customHeight="1">
      <c r="A41" s="13"/>
      <c r="B41" s="27"/>
      <c r="C41" s="25"/>
      <c r="D41" s="25"/>
      <c r="E41" s="26"/>
      <c r="F41" s="25"/>
      <c r="G41" s="19">
        <f t="shared" si="4"/>
        <v>0</v>
      </c>
    </row>
    <row r="42" spans="1:9" ht="11.25">
      <c r="A42" s="13" t="s">
        <v>36</v>
      </c>
      <c r="B42" s="27">
        <f>B43+B53+B62+B73</f>
        <v>438604834.12000006</v>
      </c>
      <c r="C42" s="25">
        <f>C43+C53+C62+C73</f>
        <v>-21412430.34999999</v>
      </c>
      <c r="D42" s="25">
        <f>D43+D53+D62+D73</f>
        <v>417192403.77</v>
      </c>
      <c r="E42" s="26">
        <f>E43+E53+E62+E73</f>
        <v>38174192.92</v>
      </c>
      <c r="F42" s="25">
        <f>F43+F53+F62+F73</f>
        <v>35711875.02</v>
      </c>
      <c r="G42" s="24">
        <f t="shared" si="4"/>
        <v>379018210.84999996</v>
      </c>
      <c r="I42" s="36"/>
    </row>
    <row r="43" spans="1:7" ht="11.25">
      <c r="A43" s="13" t="s">
        <v>35</v>
      </c>
      <c r="B43" s="27">
        <f>SUM(B44:B51)</f>
        <v>82400012.53</v>
      </c>
      <c r="C43" s="25">
        <f>SUM(C44:C51)</f>
        <v>-1567036.9899999928</v>
      </c>
      <c r="D43" s="25">
        <f>SUM(D44:D51)</f>
        <v>80832975.54</v>
      </c>
      <c r="E43" s="26">
        <f>SUM(E44:E51)</f>
        <v>15023324.870000001</v>
      </c>
      <c r="F43" s="25">
        <f>SUM(F44:F51)</f>
        <v>14374720.84</v>
      </c>
      <c r="G43" s="24">
        <f t="shared" si="4"/>
        <v>65809650.67</v>
      </c>
    </row>
    <row r="44" spans="1:7" ht="11.25">
      <c r="A44" s="17" t="s">
        <v>34</v>
      </c>
      <c r="B44" s="30"/>
      <c r="C44" s="22"/>
      <c r="D44" s="22"/>
      <c r="E44" s="29"/>
      <c r="F44" s="22"/>
      <c r="G44" s="19">
        <f t="shared" si="4"/>
        <v>0</v>
      </c>
    </row>
    <row r="45" spans="1:7" ht="11.25">
      <c r="A45" s="17" t="s">
        <v>33</v>
      </c>
      <c r="B45" s="30"/>
      <c r="C45" s="22"/>
      <c r="D45" s="22"/>
      <c r="E45" s="29"/>
      <c r="F45" s="22"/>
      <c r="G45" s="19">
        <f t="shared" si="4"/>
        <v>0</v>
      </c>
    </row>
    <row r="46" spans="1:7" ht="11.25">
      <c r="A46" s="17" t="s">
        <v>32</v>
      </c>
      <c r="B46" s="23">
        <v>13665531.48</v>
      </c>
      <c r="C46" s="22">
        <f>D46-B46</f>
        <v>2497392.66</v>
      </c>
      <c r="D46" s="20">
        <v>16162924.14</v>
      </c>
      <c r="E46" s="21">
        <v>3294829.9099999997</v>
      </c>
      <c r="F46" s="20">
        <v>2935475.6</v>
      </c>
      <c r="G46" s="19">
        <f t="shared" si="4"/>
        <v>12868094.23</v>
      </c>
    </row>
    <row r="47" spans="1:7" ht="11.25">
      <c r="A47" s="17" t="s">
        <v>31</v>
      </c>
      <c r="B47" s="30"/>
      <c r="C47" s="22"/>
      <c r="D47" s="22"/>
      <c r="E47" s="29"/>
      <c r="F47" s="22"/>
      <c r="G47" s="19">
        <f t="shared" si="4"/>
        <v>0</v>
      </c>
    </row>
    <row r="48" spans="1:7" ht="11.25">
      <c r="A48" s="17" t="s">
        <v>30</v>
      </c>
      <c r="B48" s="23">
        <v>10184072.68</v>
      </c>
      <c r="C48" s="22">
        <f>D48-B48</f>
        <v>4186570.3499999996</v>
      </c>
      <c r="D48" s="20">
        <v>14370643.03</v>
      </c>
      <c r="E48" s="21">
        <v>2745423.0999999996</v>
      </c>
      <c r="F48" s="20">
        <v>2745423.0999999996</v>
      </c>
      <c r="G48" s="19">
        <f t="shared" si="4"/>
        <v>11625219.93</v>
      </c>
    </row>
    <row r="49" spans="1:7" ht="11.25">
      <c r="A49" s="17" t="s">
        <v>29</v>
      </c>
      <c r="B49" s="30"/>
      <c r="C49" s="22"/>
      <c r="D49" s="22"/>
      <c r="E49" s="29"/>
      <c r="F49" s="22"/>
      <c r="G49" s="19">
        <f t="shared" si="4"/>
        <v>0</v>
      </c>
    </row>
    <row r="50" spans="1:7" ht="11.25">
      <c r="A50" s="17" t="s">
        <v>28</v>
      </c>
      <c r="B50" s="30">
        <v>58550408.37</v>
      </c>
      <c r="C50" s="22">
        <f>D50-B50</f>
        <v>-8250999.999999993</v>
      </c>
      <c r="D50" s="22">
        <v>50299408.370000005</v>
      </c>
      <c r="E50" s="29">
        <v>8983071.860000001</v>
      </c>
      <c r="F50" s="22">
        <v>8693822.14</v>
      </c>
      <c r="G50" s="19">
        <f t="shared" si="4"/>
        <v>41316336.510000005</v>
      </c>
    </row>
    <row r="51" spans="1:7" ht="11.25">
      <c r="A51" s="17" t="s">
        <v>27</v>
      </c>
      <c r="B51" s="30"/>
      <c r="C51" s="22"/>
      <c r="D51" s="22"/>
      <c r="E51" s="29"/>
      <c r="F51" s="22"/>
      <c r="G51" s="19">
        <f t="shared" si="4"/>
        <v>0</v>
      </c>
    </row>
    <row r="52" spans="1:7" ht="4.5" customHeight="1">
      <c r="A52" s="13"/>
      <c r="B52" s="27"/>
      <c r="C52" s="25"/>
      <c r="D52" s="25"/>
      <c r="E52" s="26"/>
      <c r="F52" s="25"/>
      <c r="G52" s="19">
        <f t="shared" si="4"/>
        <v>0</v>
      </c>
    </row>
    <row r="53" spans="1:7" ht="11.25">
      <c r="A53" s="13" t="s">
        <v>26</v>
      </c>
      <c r="B53" s="27">
        <f>SUM(B54:B60)</f>
        <v>338025167.94</v>
      </c>
      <c r="C53" s="25">
        <f>SUM(C54:C60)</f>
        <v>-20016583.459999993</v>
      </c>
      <c r="D53" s="25">
        <f>SUM(D54:D60)</f>
        <v>318008584.47999996</v>
      </c>
      <c r="E53" s="26">
        <f>SUM(E54:E60)</f>
        <v>21606654.51</v>
      </c>
      <c r="F53" s="25">
        <f>SUM(F54:F60)</f>
        <v>19792940.64</v>
      </c>
      <c r="G53" s="24">
        <f t="shared" si="4"/>
        <v>296401929.96999997</v>
      </c>
    </row>
    <row r="54" spans="1:7" ht="11.25">
      <c r="A54" s="17" t="s">
        <v>25</v>
      </c>
      <c r="B54" s="30">
        <v>122133596.05</v>
      </c>
      <c r="C54" s="22">
        <f aca="true" t="shared" si="5" ref="C54:C60">D54-B54</f>
        <v>-38621914.39</v>
      </c>
      <c r="D54" s="22">
        <f>83218321.66+293360</f>
        <v>83511681.66</v>
      </c>
      <c r="E54" s="29">
        <v>7180014.6899999995</v>
      </c>
      <c r="F54" s="22">
        <v>5688619.239999999</v>
      </c>
      <c r="G54" s="19">
        <f t="shared" si="4"/>
        <v>76331666.97</v>
      </c>
    </row>
    <row r="55" spans="1:7" ht="11.25">
      <c r="A55" s="17" t="s">
        <v>24</v>
      </c>
      <c r="B55" s="30">
        <v>206143738.35999998</v>
      </c>
      <c r="C55" s="22">
        <f t="shared" si="5"/>
        <v>23721196.27000001</v>
      </c>
      <c r="D55" s="22">
        <f>229271161.12+306640+287133.51</f>
        <v>229864934.63</v>
      </c>
      <c r="E55" s="29">
        <v>14111434.02</v>
      </c>
      <c r="F55" s="22">
        <v>13809681.6</v>
      </c>
      <c r="G55" s="19">
        <f t="shared" si="4"/>
        <v>215753500.60999998</v>
      </c>
    </row>
    <row r="56" spans="1:7" ht="11.25">
      <c r="A56" s="17" t="s">
        <v>23</v>
      </c>
      <c r="B56" s="23">
        <v>100000</v>
      </c>
      <c r="C56" s="22">
        <f t="shared" si="5"/>
        <v>0</v>
      </c>
      <c r="D56" s="20">
        <v>100000</v>
      </c>
      <c r="E56" s="21">
        <v>20566</v>
      </c>
      <c r="F56" s="35">
        <v>0</v>
      </c>
      <c r="G56" s="19">
        <f t="shared" si="4"/>
        <v>79434</v>
      </c>
    </row>
    <row r="57" spans="1:7" ht="11.25">
      <c r="A57" s="17" t="s">
        <v>22</v>
      </c>
      <c r="B57" s="30">
        <v>8556545.670000002</v>
      </c>
      <c r="C57" s="22">
        <f t="shared" si="5"/>
        <v>-4670221.410000002</v>
      </c>
      <c r="D57" s="22">
        <v>3886324.26</v>
      </c>
      <c r="E57" s="29">
        <v>294639.8</v>
      </c>
      <c r="F57" s="22">
        <v>294639.8</v>
      </c>
      <c r="G57" s="19">
        <f t="shared" si="4"/>
        <v>3591684.46</v>
      </c>
    </row>
    <row r="58" spans="1:7" ht="11.25">
      <c r="A58" s="17" t="s">
        <v>21</v>
      </c>
      <c r="B58" s="30"/>
      <c r="C58" s="22">
        <f t="shared" si="5"/>
        <v>0</v>
      </c>
      <c r="D58" s="22"/>
      <c r="E58" s="29"/>
      <c r="F58" s="22"/>
      <c r="G58" s="19">
        <f t="shared" si="4"/>
        <v>0</v>
      </c>
    </row>
    <row r="59" spans="1:7" ht="11.25">
      <c r="A59" s="17" t="s">
        <v>20</v>
      </c>
      <c r="B59" s="30">
        <v>891287.86</v>
      </c>
      <c r="C59" s="22">
        <f t="shared" si="5"/>
        <v>-445643.93</v>
      </c>
      <c r="D59" s="22">
        <v>445643.93</v>
      </c>
      <c r="E59" s="29">
        <v>0</v>
      </c>
      <c r="F59" s="22">
        <v>0</v>
      </c>
      <c r="G59" s="19">
        <f t="shared" si="4"/>
        <v>445643.93</v>
      </c>
    </row>
    <row r="60" spans="1:7" ht="11.25">
      <c r="A60" s="17" t="s">
        <v>19</v>
      </c>
      <c r="B60" s="30">
        <v>200000</v>
      </c>
      <c r="C60" s="22">
        <f t="shared" si="5"/>
        <v>0</v>
      </c>
      <c r="D60" s="22">
        <v>200000</v>
      </c>
      <c r="E60" s="29">
        <v>0</v>
      </c>
      <c r="F60" s="22">
        <v>0</v>
      </c>
      <c r="G60" s="19">
        <f t="shared" si="4"/>
        <v>200000</v>
      </c>
    </row>
    <row r="61" spans="1:7" ht="4.5" customHeight="1">
      <c r="A61" s="13"/>
      <c r="B61" s="27"/>
      <c r="C61" s="25"/>
      <c r="D61" s="25"/>
      <c r="E61" s="26"/>
      <c r="F61" s="25"/>
      <c r="G61" s="19">
        <f t="shared" si="4"/>
        <v>0</v>
      </c>
    </row>
    <row r="62" spans="1:7" ht="11.25">
      <c r="A62" s="13" t="s">
        <v>18</v>
      </c>
      <c r="B62" s="27">
        <f>SUM(B63:B71)</f>
        <v>8129468.1</v>
      </c>
      <c r="C62" s="25">
        <f>SUM(C63:C71)</f>
        <v>294581.9000000004</v>
      </c>
      <c r="D62" s="25">
        <f>SUM(D63:D71)</f>
        <v>8424050</v>
      </c>
      <c r="E62" s="26">
        <f>SUM(E63:E71)</f>
        <v>0</v>
      </c>
      <c r="F62" s="25">
        <f>SUM(F63:F71)</f>
        <v>0</v>
      </c>
      <c r="G62" s="19">
        <f t="shared" si="4"/>
        <v>8424050</v>
      </c>
    </row>
    <row r="63" spans="1:7" ht="11.25">
      <c r="A63" s="17" t="s">
        <v>17</v>
      </c>
      <c r="B63" s="34"/>
      <c r="C63" s="33"/>
      <c r="D63" s="33"/>
      <c r="E63" s="34"/>
      <c r="F63" s="33"/>
      <c r="G63" s="19">
        <f t="shared" si="4"/>
        <v>0</v>
      </c>
    </row>
    <row r="64" spans="1:7" ht="11.25">
      <c r="A64" s="17" t="s">
        <v>16</v>
      </c>
      <c r="B64" s="30">
        <v>1511468.1</v>
      </c>
      <c r="C64" s="22">
        <f>D64-B64</f>
        <v>6762581.9</v>
      </c>
      <c r="D64" s="22">
        <v>8274050</v>
      </c>
      <c r="E64" s="29">
        <v>0</v>
      </c>
      <c r="F64" s="22">
        <v>0</v>
      </c>
      <c r="G64" s="19">
        <f t="shared" si="4"/>
        <v>8274050</v>
      </c>
    </row>
    <row r="65" spans="1:7" ht="11.25">
      <c r="A65" s="17" t="s">
        <v>15</v>
      </c>
      <c r="B65" s="30"/>
      <c r="C65" s="22"/>
      <c r="D65" s="22"/>
      <c r="E65" s="29"/>
      <c r="F65" s="22"/>
      <c r="G65" s="19">
        <f t="shared" si="4"/>
        <v>0</v>
      </c>
    </row>
    <row r="66" spans="1:7" ht="11.25">
      <c r="A66" s="17" t="s">
        <v>14</v>
      </c>
      <c r="B66" s="30"/>
      <c r="C66" s="22"/>
      <c r="D66" s="22"/>
      <c r="E66" s="29"/>
      <c r="F66" s="22"/>
      <c r="G66" s="19">
        <f t="shared" si="4"/>
        <v>0</v>
      </c>
    </row>
    <row r="67" spans="1:7" ht="11.25">
      <c r="A67" s="17" t="s">
        <v>13</v>
      </c>
      <c r="B67" s="30">
        <v>6618000</v>
      </c>
      <c r="C67" s="22">
        <f>D67-B67</f>
        <v>-6618000</v>
      </c>
      <c r="D67" s="22">
        <v>0</v>
      </c>
      <c r="E67" s="29">
        <v>0</v>
      </c>
      <c r="F67" s="22">
        <v>0</v>
      </c>
      <c r="G67" s="19">
        <f t="shared" si="4"/>
        <v>0</v>
      </c>
    </row>
    <row r="68" spans="1:7" ht="11.25">
      <c r="A68" s="17" t="s">
        <v>12</v>
      </c>
      <c r="B68" s="30"/>
      <c r="C68" s="22"/>
      <c r="D68" s="22"/>
      <c r="E68" s="29"/>
      <c r="F68" s="22"/>
      <c r="G68" s="19">
        <f t="shared" si="4"/>
        <v>0</v>
      </c>
    </row>
    <row r="69" spans="1:7" ht="11.25">
      <c r="A69" s="17" t="s">
        <v>11</v>
      </c>
      <c r="B69" s="32">
        <v>0</v>
      </c>
      <c r="C69" s="22">
        <f>D69-B69</f>
        <v>150000</v>
      </c>
      <c r="D69" s="31">
        <v>150000</v>
      </c>
      <c r="E69" s="32">
        <v>0</v>
      </c>
      <c r="F69" s="31">
        <v>0</v>
      </c>
      <c r="G69" s="19">
        <f t="shared" si="4"/>
        <v>150000</v>
      </c>
    </row>
    <row r="70" spans="1:7" ht="11.25">
      <c r="A70" s="17" t="s">
        <v>10</v>
      </c>
      <c r="B70" s="30"/>
      <c r="C70" s="22"/>
      <c r="D70" s="22"/>
      <c r="E70" s="29"/>
      <c r="F70" s="22"/>
      <c r="G70" s="19">
        <f t="shared" si="4"/>
        <v>0</v>
      </c>
    </row>
    <row r="71" spans="1:7" ht="11.25">
      <c r="A71" s="17" t="s">
        <v>9</v>
      </c>
      <c r="B71" s="30"/>
      <c r="C71" s="22"/>
      <c r="D71" s="22"/>
      <c r="E71" s="29"/>
      <c r="F71" s="22"/>
      <c r="G71" s="19">
        <f aca="true" t="shared" si="6" ref="G71:G77">D71-E71</f>
        <v>0</v>
      </c>
    </row>
    <row r="72" spans="1:7" ht="4.5" customHeight="1">
      <c r="A72" s="13"/>
      <c r="B72" s="27"/>
      <c r="C72" s="25"/>
      <c r="D72" s="25"/>
      <c r="E72" s="26"/>
      <c r="F72" s="25"/>
      <c r="G72" s="19">
        <f t="shared" si="6"/>
        <v>0</v>
      </c>
    </row>
    <row r="73" spans="1:7" ht="11.25">
      <c r="A73" s="28" t="s">
        <v>8</v>
      </c>
      <c r="B73" s="27">
        <f>SUM(B74:B77)</f>
        <v>10050185.55</v>
      </c>
      <c r="C73" s="25">
        <f>SUM(C74:C77)</f>
        <v>-123391.80000000075</v>
      </c>
      <c r="D73" s="25">
        <f>SUM(D74:D77)</f>
        <v>9926793.75</v>
      </c>
      <c r="E73" s="26">
        <f>SUM(E74:E77)</f>
        <v>1544213.54</v>
      </c>
      <c r="F73" s="25">
        <f>SUM(F74:F77)</f>
        <v>1544213.54</v>
      </c>
      <c r="G73" s="24">
        <f t="shared" si="6"/>
        <v>8382580.21</v>
      </c>
    </row>
    <row r="74" spans="1:7" ht="11.25">
      <c r="A74" s="17" t="s">
        <v>7</v>
      </c>
      <c r="B74" s="23">
        <v>10050185.55</v>
      </c>
      <c r="C74" s="22">
        <f>D74-B74</f>
        <v>-123391.80000000075</v>
      </c>
      <c r="D74" s="20">
        <v>9926793.75</v>
      </c>
      <c r="E74" s="21">
        <v>1544213.54</v>
      </c>
      <c r="F74" s="20">
        <v>1544213.54</v>
      </c>
      <c r="G74" s="19">
        <f t="shared" si="6"/>
        <v>8382580.21</v>
      </c>
    </row>
    <row r="75" spans="1:7" ht="22.5">
      <c r="A75" s="18" t="s">
        <v>6</v>
      </c>
      <c r="B75" s="16"/>
      <c r="C75" s="14"/>
      <c r="D75" s="14"/>
      <c r="E75" s="15"/>
      <c r="F75" s="14"/>
      <c r="G75" s="10">
        <f t="shared" si="6"/>
        <v>0</v>
      </c>
    </row>
    <row r="76" spans="1:7" ht="11.25">
      <c r="A76" s="17" t="s">
        <v>5</v>
      </c>
      <c r="B76" s="16"/>
      <c r="C76" s="14"/>
      <c r="D76" s="14"/>
      <c r="E76" s="15"/>
      <c r="F76" s="14"/>
      <c r="G76" s="10">
        <f t="shared" si="6"/>
        <v>0</v>
      </c>
    </row>
    <row r="77" spans="1:7" ht="11.25">
      <c r="A77" s="17" t="s">
        <v>4</v>
      </c>
      <c r="B77" s="16"/>
      <c r="C77" s="14"/>
      <c r="D77" s="14"/>
      <c r="E77" s="15"/>
      <c r="F77" s="14"/>
      <c r="G77" s="10">
        <f t="shared" si="6"/>
        <v>0</v>
      </c>
    </row>
    <row r="78" spans="1:7" ht="4.5" customHeight="1">
      <c r="A78" s="13"/>
      <c r="B78" s="12"/>
      <c r="C78" s="11"/>
      <c r="D78" s="11"/>
      <c r="E78" s="4"/>
      <c r="F78" s="11"/>
      <c r="G78" s="10"/>
    </row>
    <row r="79" spans="1:7" ht="11.25">
      <c r="A79" s="13" t="s">
        <v>3</v>
      </c>
      <c r="B79" s="12">
        <f>B5+B42</f>
        <v>622253800.19</v>
      </c>
      <c r="C79" s="11">
        <f>C5+C42</f>
        <v>-9557340.210000005</v>
      </c>
      <c r="D79" s="11">
        <f>D5+D42</f>
        <v>612696459.98</v>
      </c>
      <c r="E79" s="4">
        <f>E5+E42</f>
        <v>69471868.27</v>
      </c>
      <c r="F79" s="11">
        <f>F5+F42</f>
        <v>65636690.19</v>
      </c>
      <c r="G79" s="10">
        <f>D79-E79</f>
        <v>543224591.71</v>
      </c>
    </row>
    <row r="80" spans="1:7" ht="4.5" customHeight="1">
      <c r="A80" s="9"/>
      <c r="B80" s="8"/>
      <c r="C80" s="6"/>
      <c r="D80" s="6"/>
      <c r="E80" s="7"/>
      <c r="F80" s="6"/>
      <c r="G80" s="5"/>
    </row>
    <row r="83" spans="2:7" ht="11.25">
      <c r="B83" s="4"/>
      <c r="C83" s="4"/>
      <c r="D83" s="4"/>
      <c r="E83" s="4"/>
      <c r="F83" s="4"/>
      <c r="G83" s="4"/>
    </row>
    <row r="84" spans="2:7" ht="11.25">
      <c r="B84" s="3"/>
      <c r="C84" s="3"/>
      <c r="D84" s="3"/>
      <c r="E84" s="3"/>
      <c r="F84" s="3"/>
      <c r="G84" s="3"/>
    </row>
    <row r="85" spans="2:7" ht="11.25">
      <c r="B85" s="2"/>
      <c r="C85" s="3"/>
      <c r="D85" s="2"/>
      <c r="E85" s="3"/>
      <c r="F85" s="3"/>
      <c r="G85" s="3"/>
    </row>
    <row r="86" spans="2:7" ht="11.25">
      <c r="B86" s="2"/>
      <c r="C86" s="2"/>
      <c r="D86" s="2"/>
      <c r="E86" s="2"/>
      <c r="F86" s="2"/>
      <c r="G86" s="2"/>
    </row>
    <row r="272" spans="3:7" ht="11.25">
      <c r="C272" s="1">
        <v>4061.91</v>
      </c>
      <c r="D272" s="1">
        <v>0</v>
      </c>
      <c r="E272" s="1">
        <v>0</v>
      </c>
      <c r="F272" s="1">
        <v>4061.91</v>
      </c>
      <c r="G272" s="1">
        <v>0</v>
      </c>
    </row>
    <row r="273" spans="1:7" ht="11.25">
      <c r="A273" s="1">
        <v>111601158</v>
      </c>
      <c r="B273" s="1" t="s">
        <v>2</v>
      </c>
      <c r="C273" s="1">
        <v>4061.91</v>
      </c>
      <c r="D273" s="1">
        <v>0</v>
      </c>
      <c r="E273" s="1">
        <v>0</v>
      </c>
      <c r="F273" s="1">
        <v>4061.91</v>
      </c>
      <c r="G273" s="1">
        <v>0</v>
      </c>
    </row>
    <row r="274" spans="1:7" ht="11.25">
      <c r="A274" s="1">
        <v>11160116</v>
      </c>
      <c r="B274" s="1" t="s">
        <v>1</v>
      </c>
      <c r="C274" s="1">
        <v>24371.46</v>
      </c>
      <c r="D274" s="1">
        <v>0</v>
      </c>
      <c r="E274" s="1">
        <v>0</v>
      </c>
      <c r="F274" s="1">
        <v>24371.46</v>
      </c>
      <c r="G274" s="1">
        <v>0</v>
      </c>
    </row>
    <row r="275" spans="1:7" ht="11.25">
      <c r="A275" s="1">
        <v>111601160</v>
      </c>
      <c r="B275" s="1" t="s">
        <v>1</v>
      </c>
      <c r="C275" s="1">
        <v>4061.91</v>
      </c>
      <c r="D275" s="1">
        <v>0</v>
      </c>
      <c r="E275" s="1">
        <v>0</v>
      </c>
      <c r="F275" s="1">
        <v>4061.91</v>
      </c>
      <c r="G275" s="1">
        <v>0</v>
      </c>
    </row>
    <row r="276" spans="1:6" ht="11.25">
      <c r="A276" s="1">
        <v>111601163</v>
      </c>
      <c r="B276" s="1" t="s">
        <v>0</v>
      </c>
      <c r="C276" s="1">
        <v>4061.91</v>
      </c>
      <c r="D276" s="1">
        <v>0</v>
      </c>
      <c r="E276" s="1">
        <v>0</v>
      </c>
      <c r="F276" s="1">
        <v>4061.91</v>
      </c>
    </row>
  </sheetData>
  <sheetProtection/>
  <mergeCells count="2">
    <mergeCell ref="A1:G1"/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2017-06-10T20:04:05Z</dcterms:modified>
  <cp:category/>
  <cp:version/>
  <cp:contentType/>
  <cp:contentStatus/>
</cp:coreProperties>
</file>