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0" yWindow="0" windowWidth="28800" windowHeight="1243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B75" i="1"/>
  <c r="G74" i="1"/>
  <c r="C74" i="1"/>
  <c r="C75" i="1" s="1"/>
  <c r="G73" i="1"/>
  <c r="G75" i="1" s="1"/>
  <c r="G68" i="1" s="1"/>
  <c r="G67" i="1" s="1"/>
  <c r="C73" i="1"/>
  <c r="F68" i="1"/>
  <c r="E68" i="1"/>
  <c r="E67" i="1" s="1"/>
  <c r="D68" i="1"/>
  <c r="D67" i="1" s="1"/>
  <c r="C68" i="1"/>
  <c r="C67" i="1" s="1"/>
  <c r="B68" i="1"/>
  <c r="F67" i="1"/>
  <c r="B67" i="1"/>
  <c r="D65" i="1"/>
  <c r="F63" i="1"/>
  <c r="G63" i="1" s="1"/>
  <c r="E63" i="1"/>
  <c r="D63" i="1"/>
  <c r="C63" i="1"/>
  <c r="G62" i="1"/>
  <c r="G61" i="1"/>
  <c r="G60" i="1"/>
  <c r="F59" i="1"/>
  <c r="G59" i="1" s="1"/>
  <c r="E59" i="1"/>
  <c r="D59" i="1"/>
  <c r="C59" i="1"/>
  <c r="B59" i="1"/>
  <c r="G58" i="1"/>
  <c r="C58" i="1"/>
  <c r="G57" i="1"/>
  <c r="G56" i="1"/>
  <c r="G55" i="1"/>
  <c r="F54" i="1"/>
  <c r="G54" i="1" s="1"/>
  <c r="E54" i="1"/>
  <c r="D54" i="1"/>
  <c r="C54" i="1" s="1"/>
  <c r="B54" i="1"/>
  <c r="G53" i="1"/>
  <c r="G52" i="1"/>
  <c r="G51" i="1"/>
  <c r="G50" i="1"/>
  <c r="G49" i="1"/>
  <c r="C49" i="1"/>
  <c r="G48" i="1"/>
  <c r="C48" i="1"/>
  <c r="G47" i="1"/>
  <c r="G46" i="1"/>
  <c r="F45" i="1"/>
  <c r="F65" i="1" s="1"/>
  <c r="E45" i="1"/>
  <c r="E65" i="1" s="1"/>
  <c r="D45" i="1"/>
  <c r="C45" i="1" s="1"/>
  <c r="B45" i="1"/>
  <c r="B65" i="1" s="1"/>
  <c r="F41" i="1"/>
  <c r="E41" i="1"/>
  <c r="E70" i="1" s="1"/>
  <c r="D41" i="1"/>
  <c r="D70" i="1" s="1"/>
  <c r="G39" i="1"/>
  <c r="G38" i="1"/>
  <c r="G37" i="1"/>
  <c r="G36" i="1"/>
  <c r="G35" i="1"/>
  <c r="G34" i="1"/>
  <c r="G33" i="1"/>
  <c r="C33" i="1"/>
  <c r="G32" i="1"/>
  <c r="G31" i="1"/>
  <c r="C31" i="1"/>
  <c r="G30" i="1"/>
  <c r="C30" i="1"/>
  <c r="G29" i="1"/>
  <c r="C29" i="1"/>
  <c r="C28" i="1" s="1"/>
  <c r="G28" i="1"/>
  <c r="B28" i="1"/>
  <c r="G27" i="1"/>
  <c r="G26" i="1"/>
  <c r="C26" i="1"/>
  <c r="G25" i="1"/>
  <c r="C25" i="1"/>
  <c r="G24" i="1"/>
  <c r="G23" i="1"/>
  <c r="G22" i="1"/>
  <c r="C22" i="1"/>
  <c r="G21" i="1"/>
  <c r="C21" i="1"/>
  <c r="G20" i="1"/>
  <c r="G19" i="1"/>
  <c r="C19" i="1"/>
  <c r="G18" i="1"/>
  <c r="C18" i="1"/>
  <c r="G17" i="1"/>
  <c r="C17" i="1"/>
  <c r="B16" i="1"/>
  <c r="B41" i="1" s="1"/>
  <c r="B70" i="1" s="1"/>
  <c r="G15" i="1"/>
  <c r="C15" i="1"/>
  <c r="G14" i="1"/>
  <c r="C14" i="1"/>
  <c r="G13" i="1"/>
  <c r="C13" i="1"/>
  <c r="G12" i="1"/>
  <c r="C12" i="1"/>
  <c r="G11" i="1"/>
  <c r="C11" i="1"/>
  <c r="G10" i="1"/>
  <c r="G9" i="1"/>
  <c r="A4" i="1"/>
  <c r="A2" i="1"/>
  <c r="F70" i="1" l="1"/>
  <c r="C65" i="1"/>
  <c r="G16" i="1"/>
  <c r="G41" i="1" s="1"/>
  <c r="G70" i="1" s="1"/>
  <c r="G45" i="1"/>
  <c r="G65" i="1" s="1"/>
  <c r="C16" i="1"/>
  <c r="C41" i="1" s="1"/>
  <c r="C70" i="1" s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<sst xmlns="http://schemas.openxmlformats.org/spreadsheetml/2006/main" count="73" uniqueCount="73">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</sst>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1" fillId="0" borderId="12" xfId="2" applyNumberFormat="1" applyFont="1" applyFill="1" applyBorder="1" applyAlignment="1" applyProtection="1">
      <alignment vertical="center"/>
      <protection locked="0"/>
    </xf>
    <xf numFmtId="4" fontId="0" fillId="0" borderId="12" xfId="3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2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9"/>
    </xf>
    <xf numFmtId="4" fontId="1" fillId="0" borderId="12" xfId="3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4">
    <cellStyle name="Millares 10" xfId="1"/>
    <cellStyle name="Millares 19" xfId="3"/>
    <cellStyle name="Millares 2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/2021/Anual/0361_IDF_MVST_000_21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I57" sqref="I57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ENTE_PUBLICO_A</f>
        <v>Municipio de Valle de Santiago, Gto., Gobierno del Estado de Guanajuato (a)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8" t="str">
        <f>TRIMESTRE</f>
        <v>Del 1 de enero al 31 de diciembre de 2021 (b)</v>
      </c>
      <c r="B4" s="9"/>
      <c r="C4" s="9"/>
      <c r="D4" s="9"/>
      <c r="E4" s="9"/>
      <c r="F4" s="9"/>
      <c r="G4" s="10"/>
    </row>
    <row r="5" spans="1:7" x14ac:dyDescent="0.25">
      <c r="A5" s="11" t="s">
        <v>2</v>
      </c>
      <c r="B5" s="12"/>
      <c r="C5" s="12"/>
      <c r="D5" s="12"/>
      <c r="E5" s="12"/>
      <c r="F5" s="12"/>
      <c r="G5" s="13"/>
    </row>
    <row r="6" spans="1:7" x14ac:dyDescent="0.25">
      <c r="A6" s="14" t="s">
        <v>3</v>
      </c>
      <c r="B6" s="15" t="s">
        <v>4</v>
      </c>
      <c r="C6" s="15"/>
      <c r="D6" s="15"/>
      <c r="E6" s="15"/>
      <c r="F6" s="15"/>
      <c r="G6" s="15" t="s">
        <v>5</v>
      </c>
    </row>
    <row r="7" spans="1:7" ht="30" x14ac:dyDescent="0.25">
      <c r="A7" s="16"/>
      <c r="B7" s="17" t="s">
        <v>6</v>
      </c>
      <c r="C7" s="18" t="s">
        <v>7</v>
      </c>
      <c r="D7" s="17" t="s">
        <v>8</v>
      </c>
      <c r="E7" s="17" t="s">
        <v>9</v>
      </c>
      <c r="F7" s="17" t="s">
        <v>10</v>
      </c>
      <c r="G7" s="15"/>
    </row>
    <row r="8" spans="1:7" x14ac:dyDescent="0.25">
      <c r="A8" s="19" t="s">
        <v>11</v>
      </c>
      <c r="B8" s="20"/>
      <c r="C8" s="20"/>
      <c r="D8" s="20"/>
      <c r="E8" s="20"/>
      <c r="F8" s="20"/>
      <c r="G8" s="20"/>
    </row>
    <row r="9" spans="1:7" x14ac:dyDescent="0.25">
      <c r="A9" s="21" t="s">
        <v>12</v>
      </c>
      <c r="B9" s="22">
        <v>23000000</v>
      </c>
      <c r="C9" s="22">
        <v>0</v>
      </c>
      <c r="D9" s="22">
        <v>23000000</v>
      </c>
      <c r="E9" s="23">
        <v>22244998.789999999</v>
      </c>
      <c r="F9" s="23">
        <v>22244998.789999999</v>
      </c>
      <c r="G9" s="22">
        <f>F9-B9</f>
        <v>-755001.21000000089</v>
      </c>
    </row>
    <row r="10" spans="1:7" x14ac:dyDescent="0.25">
      <c r="A10" s="21" t="s">
        <v>13</v>
      </c>
      <c r="B10" s="22">
        <v>0</v>
      </c>
      <c r="C10" s="22">
        <v>0</v>
      </c>
      <c r="D10" s="22">
        <v>0</v>
      </c>
      <c r="E10" s="23">
        <v>0</v>
      </c>
      <c r="F10" s="23">
        <v>0</v>
      </c>
      <c r="G10" s="22">
        <f t="shared" ref="G10:G39" si="0">F10-B10</f>
        <v>0</v>
      </c>
    </row>
    <row r="11" spans="1:7" x14ac:dyDescent="0.25">
      <c r="A11" s="21" t="s">
        <v>14</v>
      </c>
      <c r="B11" s="22">
        <v>6000000</v>
      </c>
      <c r="C11" s="22">
        <f t="shared" ref="C11:C19" si="1">D11-B11</f>
        <v>3083740.1400000006</v>
      </c>
      <c r="D11" s="24">
        <v>9083740.1400000006</v>
      </c>
      <c r="E11" s="23">
        <v>8235675.3600000003</v>
      </c>
      <c r="F11" s="23">
        <v>8235675.3600000003</v>
      </c>
      <c r="G11" s="22">
        <f t="shared" si="0"/>
        <v>2235675.3600000003</v>
      </c>
    </row>
    <row r="12" spans="1:7" x14ac:dyDescent="0.25">
      <c r="A12" s="21" t="s">
        <v>15</v>
      </c>
      <c r="B12" s="22">
        <v>28700000</v>
      </c>
      <c r="C12" s="22">
        <f t="shared" si="1"/>
        <v>529500</v>
      </c>
      <c r="D12" s="24">
        <v>29229500</v>
      </c>
      <c r="E12" s="23">
        <v>27878344.449999999</v>
      </c>
      <c r="F12" s="23">
        <v>27878344.449999999</v>
      </c>
      <c r="G12" s="22">
        <f t="shared" si="0"/>
        <v>-821655.55000000075</v>
      </c>
    </row>
    <row r="13" spans="1:7" x14ac:dyDescent="0.25">
      <c r="A13" s="21" t="s">
        <v>16</v>
      </c>
      <c r="B13" s="22">
        <v>2900000</v>
      </c>
      <c r="C13" s="22">
        <f t="shared" si="1"/>
        <v>-143582.97999999998</v>
      </c>
      <c r="D13" s="24">
        <v>2756417.02</v>
      </c>
      <c r="E13" s="23">
        <v>2648102.42</v>
      </c>
      <c r="F13" s="23">
        <v>2648102.42</v>
      </c>
      <c r="G13" s="22">
        <f t="shared" si="0"/>
        <v>-251897.58000000007</v>
      </c>
    </row>
    <row r="14" spans="1:7" x14ac:dyDescent="0.25">
      <c r="A14" s="21" t="s">
        <v>17</v>
      </c>
      <c r="B14" s="22">
        <v>1800000</v>
      </c>
      <c r="C14" s="22">
        <f t="shared" si="1"/>
        <v>392000</v>
      </c>
      <c r="D14" s="24">
        <v>2192000</v>
      </c>
      <c r="E14" s="23">
        <v>2064982.01</v>
      </c>
      <c r="F14" s="23">
        <v>2015043.01</v>
      </c>
      <c r="G14" s="22">
        <f t="shared" si="0"/>
        <v>215043.01</v>
      </c>
    </row>
    <row r="15" spans="1:7" x14ac:dyDescent="0.25">
      <c r="A15" s="21" t="s">
        <v>18</v>
      </c>
      <c r="B15" s="22">
        <v>0</v>
      </c>
      <c r="C15" s="22">
        <f t="shared" si="1"/>
        <v>0</v>
      </c>
      <c r="D15" s="22">
        <v>0</v>
      </c>
      <c r="E15" s="23">
        <v>0</v>
      </c>
      <c r="F15" s="23">
        <v>0</v>
      </c>
      <c r="G15" s="22">
        <f t="shared" si="0"/>
        <v>0</v>
      </c>
    </row>
    <row r="16" spans="1:7" x14ac:dyDescent="0.25">
      <c r="A16" s="25" t="s">
        <v>19</v>
      </c>
      <c r="B16" s="26">
        <f t="shared" ref="B16" si="2">SUM(B17:B27)</f>
        <v>154000000</v>
      </c>
      <c r="C16" s="22">
        <f t="shared" si="1"/>
        <v>8245649.5</v>
      </c>
      <c r="D16" s="26">
        <v>162245649.5</v>
      </c>
      <c r="E16" s="27">
        <v>160207366.40000001</v>
      </c>
      <c r="F16" s="27">
        <v>160207366.40000001</v>
      </c>
      <c r="G16" s="22">
        <f t="shared" si="0"/>
        <v>6207366.400000006</v>
      </c>
    </row>
    <row r="17" spans="1:7" x14ac:dyDescent="0.25">
      <c r="A17" s="28" t="s">
        <v>20</v>
      </c>
      <c r="B17" s="22">
        <v>103000000</v>
      </c>
      <c r="C17" s="22">
        <f t="shared" si="1"/>
        <v>5045415.5</v>
      </c>
      <c r="D17" s="24">
        <v>108045415.5</v>
      </c>
      <c r="E17" s="23">
        <v>106918672.83</v>
      </c>
      <c r="F17" s="23">
        <v>106918672.83</v>
      </c>
      <c r="G17" s="22">
        <f t="shared" si="0"/>
        <v>3918672.8299999982</v>
      </c>
    </row>
    <row r="18" spans="1:7" x14ac:dyDescent="0.25">
      <c r="A18" s="28" t="s">
        <v>21</v>
      </c>
      <c r="B18" s="22">
        <v>27000000</v>
      </c>
      <c r="C18" s="22">
        <f t="shared" si="1"/>
        <v>1948330.5</v>
      </c>
      <c r="D18" s="24">
        <v>28948330.5</v>
      </c>
      <c r="E18" s="23">
        <v>28768510.289999999</v>
      </c>
      <c r="F18" s="23">
        <v>28768510.289999999</v>
      </c>
      <c r="G18" s="22">
        <f t="shared" si="0"/>
        <v>1768510.2899999991</v>
      </c>
    </row>
    <row r="19" spans="1:7" x14ac:dyDescent="0.25">
      <c r="A19" s="28" t="s">
        <v>22</v>
      </c>
      <c r="B19" s="22">
        <v>7000000</v>
      </c>
      <c r="C19" s="22">
        <f t="shared" si="1"/>
        <v>1231765</v>
      </c>
      <c r="D19" s="24">
        <v>8231765</v>
      </c>
      <c r="E19" s="23">
        <v>8009523.2699999996</v>
      </c>
      <c r="F19" s="23">
        <v>8009523.2699999996</v>
      </c>
      <c r="G19" s="22">
        <f t="shared" si="0"/>
        <v>1009523.2699999996</v>
      </c>
    </row>
    <row r="20" spans="1:7" x14ac:dyDescent="0.25">
      <c r="A20" s="28" t="s">
        <v>23</v>
      </c>
      <c r="B20" s="22">
        <v>0</v>
      </c>
      <c r="C20" s="22">
        <v>0</v>
      </c>
      <c r="D20" s="24">
        <v>0</v>
      </c>
      <c r="E20" s="27">
        <v>0</v>
      </c>
      <c r="F20" s="27">
        <v>0</v>
      </c>
      <c r="G20" s="22">
        <f t="shared" si="0"/>
        <v>0</v>
      </c>
    </row>
    <row r="21" spans="1:7" x14ac:dyDescent="0.25">
      <c r="A21" s="28" t="s">
        <v>24</v>
      </c>
      <c r="B21" s="22">
        <v>0</v>
      </c>
      <c r="C21" s="22">
        <f>D21-B21</f>
        <v>0</v>
      </c>
      <c r="D21" s="24">
        <v>0</v>
      </c>
      <c r="E21" s="27">
        <v>0</v>
      </c>
      <c r="F21" s="27">
        <v>0</v>
      </c>
      <c r="G21" s="22">
        <f t="shared" si="0"/>
        <v>0</v>
      </c>
    </row>
    <row r="22" spans="1:7" x14ac:dyDescent="0.25">
      <c r="A22" s="28" t="s">
        <v>25</v>
      </c>
      <c r="B22" s="22">
        <v>2300000</v>
      </c>
      <c r="C22" s="22">
        <f>D22-B22</f>
        <v>613755.5</v>
      </c>
      <c r="D22" s="24">
        <v>2913755.5</v>
      </c>
      <c r="E22" s="23">
        <v>2923636.13</v>
      </c>
      <c r="F22" s="23">
        <v>2923636.13</v>
      </c>
      <c r="G22" s="22">
        <f t="shared" si="0"/>
        <v>623636.12999999989</v>
      </c>
    </row>
    <row r="23" spans="1:7" x14ac:dyDescent="0.25">
      <c r="A23" s="28" t="s">
        <v>26</v>
      </c>
      <c r="B23" s="22">
        <v>0</v>
      </c>
      <c r="C23" s="22">
        <v>0</v>
      </c>
      <c r="D23" s="24">
        <v>0</v>
      </c>
      <c r="E23" s="27">
        <v>0</v>
      </c>
      <c r="F23" s="27">
        <v>0</v>
      </c>
      <c r="G23" s="22">
        <f t="shared" si="0"/>
        <v>0</v>
      </c>
    </row>
    <row r="24" spans="1:7" x14ac:dyDescent="0.25">
      <c r="A24" s="28" t="s">
        <v>27</v>
      </c>
      <c r="B24" s="22">
        <v>0</v>
      </c>
      <c r="C24" s="22">
        <v>0</v>
      </c>
      <c r="D24" s="24">
        <v>0</v>
      </c>
      <c r="E24" s="27">
        <v>0</v>
      </c>
      <c r="F24" s="27">
        <v>0</v>
      </c>
      <c r="G24" s="22">
        <f t="shared" si="0"/>
        <v>0</v>
      </c>
    </row>
    <row r="25" spans="1:7" x14ac:dyDescent="0.25">
      <c r="A25" s="28" t="s">
        <v>28</v>
      </c>
      <c r="B25" s="22">
        <v>4200000</v>
      </c>
      <c r="C25" s="22">
        <f>D25-B25</f>
        <v>-1401010</v>
      </c>
      <c r="D25" s="24">
        <v>2798990</v>
      </c>
      <c r="E25" s="23">
        <v>2789970.88</v>
      </c>
      <c r="F25" s="23">
        <v>2789970.88</v>
      </c>
      <c r="G25" s="22">
        <f t="shared" si="0"/>
        <v>-1410029.12</v>
      </c>
    </row>
    <row r="26" spans="1:7" x14ac:dyDescent="0.25">
      <c r="A26" s="28" t="s">
        <v>29</v>
      </c>
      <c r="B26" s="22">
        <v>10500000</v>
      </c>
      <c r="C26" s="22">
        <f>D26-B26</f>
        <v>807393</v>
      </c>
      <c r="D26" s="24">
        <v>11307393</v>
      </c>
      <c r="E26" s="23">
        <v>10797053</v>
      </c>
      <c r="F26" s="23">
        <v>10797053</v>
      </c>
      <c r="G26" s="22">
        <f t="shared" si="0"/>
        <v>297053</v>
      </c>
    </row>
    <row r="27" spans="1:7" x14ac:dyDescent="0.25">
      <c r="A27" s="28" t="s">
        <v>30</v>
      </c>
      <c r="B27" s="22">
        <v>0</v>
      </c>
      <c r="C27" s="22">
        <v>0</v>
      </c>
      <c r="D27" s="22">
        <v>0</v>
      </c>
      <c r="E27" s="23">
        <v>0</v>
      </c>
      <c r="F27" s="23">
        <v>0</v>
      </c>
      <c r="G27" s="22">
        <f t="shared" si="0"/>
        <v>0</v>
      </c>
    </row>
    <row r="28" spans="1:7" x14ac:dyDescent="0.25">
      <c r="A28" s="21" t="s">
        <v>31</v>
      </c>
      <c r="B28" s="26">
        <f>SUM(B29:B33)</f>
        <v>2000000</v>
      </c>
      <c r="C28" s="26">
        <f>SUM(C29:C33)</f>
        <v>1205245.5</v>
      </c>
      <c r="D28" s="26">
        <v>3205245.5</v>
      </c>
      <c r="E28" s="27">
        <v>3205947.8899999997</v>
      </c>
      <c r="F28" s="27">
        <v>3205947.8899999997</v>
      </c>
      <c r="G28" s="22">
        <f t="shared" si="0"/>
        <v>1205947.8899999997</v>
      </c>
    </row>
    <row r="29" spans="1:7" x14ac:dyDescent="0.25">
      <c r="A29" s="28" t="s">
        <v>32</v>
      </c>
      <c r="B29" s="22">
        <v>20000</v>
      </c>
      <c r="C29" s="22">
        <f>D29-B29</f>
        <v>-1747</v>
      </c>
      <c r="D29" s="24">
        <v>18253</v>
      </c>
      <c r="E29" s="23">
        <v>16863.73</v>
      </c>
      <c r="F29" s="23">
        <v>16863.73</v>
      </c>
      <c r="G29" s="22">
        <f t="shared" si="0"/>
        <v>-3136.2700000000004</v>
      </c>
    </row>
    <row r="30" spans="1:7" x14ac:dyDescent="0.25">
      <c r="A30" s="28" t="s">
        <v>33</v>
      </c>
      <c r="B30" s="22">
        <v>250000</v>
      </c>
      <c r="C30" s="22">
        <f>D30-B30</f>
        <v>61026</v>
      </c>
      <c r="D30" s="24">
        <v>311026</v>
      </c>
      <c r="E30" s="23">
        <v>311845.32</v>
      </c>
      <c r="F30" s="23">
        <v>311845.32</v>
      </c>
      <c r="G30" s="22">
        <f t="shared" si="0"/>
        <v>61845.320000000007</v>
      </c>
    </row>
    <row r="31" spans="1:7" x14ac:dyDescent="0.25">
      <c r="A31" s="28" t="s">
        <v>34</v>
      </c>
      <c r="B31" s="22">
        <v>1160000</v>
      </c>
      <c r="C31" s="22">
        <f>D31-B31</f>
        <v>504096</v>
      </c>
      <c r="D31" s="24">
        <v>1664096</v>
      </c>
      <c r="E31" s="23">
        <v>1664046.46</v>
      </c>
      <c r="F31" s="23">
        <v>1664046.46</v>
      </c>
      <c r="G31" s="22">
        <f t="shared" si="0"/>
        <v>504046.45999999996</v>
      </c>
    </row>
    <row r="32" spans="1:7" x14ac:dyDescent="0.25">
      <c r="A32" s="28" t="s">
        <v>35</v>
      </c>
      <c r="B32" s="22">
        <v>0</v>
      </c>
      <c r="C32" s="22">
        <v>0</v>
      </c>
      <c r="D32" s="24">
        <v>0</v>
      </c>
      <c r="E32" s="23">
        <v>0</v>
      </c>
      <c r="F32" s="23">
        <v>0</v>
      </c>
      <c r="G32" s="22">
        <f t="shared" si="0"/>
        <v>0</v>
      </c>
    </row>
    <row r="33" spans="1:7" x14ac:dyDescent="0.25">
      <c r="A33" s="28" t="s">
        <v>36</v>
      </c>
      <c r="B33" s="22">
        <v>570000</v>
      </c>
      <c r="C33" s="22">
        <f>D33-B33</f>
        <v>641870.5</v>
      </c>
      <c r="D33" s="24">
        <v>1211870.5</v>
      </c>
      <c r="E33" s="23">
        <v>1213192.3799999999</v>
      </c>
      <c r="F33" s="23">
        <v>1213192.3799999999</v>
      </c>
      <c r="G33" s="22">
        <f t="shared" si="0"/>
        <v>643192.37999999989</v>
      </c>
    </row>
    <row r="34" spans="1:7" x14ac:dyDescent="0.25">
      <c r="A34" s="21" t="s">
        <v>37</v>
      </c>
      <c r="B34" s="22">
        <v>0</v>
      </c>
      <c r="C34" s="22">
        <v>0</v>
      </c>
      <c r="D34" s="22">
        <v>0</v>
      </c>
      <c r="E34" s="29">
        <v>0</v>
      </c>
      <c r="F34" s="29">
        <v>0</v>
      </c>
      <c r="G34" s="22">
        <f t="shared" si="0"/>
        <v>0</v>
      </c>
    </row>
    <row r="35" spans="1:7" x14ac:dyDescent="0.25">
      <c r="A35" s="21" t="s">
        <v>38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f t="shared" si="0"/>
        <v>0</v>
      </c>
    </row>
    <row r="36" spans="1:7" x14ac:dyDescent="0.25">
      <c r="A36" s="28" t="s">
        <v>39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 t="shared" si="0"/>
        <v>0</v>
      </c>
    </row>
    <row r="37" spans="1:7" x14ac:dyDescent="0.25">
      <c r="A37" s="21" t="s">
        <v>40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f t="shared" si="0"/>
        <v>0</v>
      </c>
    </row>
    <row r="38" spans="1:7" x14ac:dyDescent="0.25">
      <c r="A38" s="28" t="s">
        <v>41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 t="shared" si="0"/>
        <v>0</v>
      </c>
    </row>
    <row r="39" spans="1:7" x14ac:dyDescent="0.25">
      <c r="A39" s="28" t="s">
        <v>42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 t="shared" si="0"/>
        <v>0</v>
      </c>
    </row>
    <row r="40" spans="1:7" x14ac:dyDescent="0.25">
      <c r="A40" s="30"/>
      <c r="B40" s="31"/>
      <c r="C40" s="31"/>
      <c r="D40" s="31"/>
      <c r="E40" s="31"/>
      <c r="F40" s="31"/>
      <c r="G40" s="31"/>
    </row>
    <row r="41" spans="1:7" x14ac:dyDescent="0.25">
      <c r="A41" s="32" t="s">
        <v>43</v>
      </c>
      <c r="B41" s="33">
        <f>SUM(B9,B10,B11,B12,B13,B14,B15,B16,B28,B34,B35,B37)</f>
        <v>218400000</v>
      </c>
      <c r="C41" s="33">
        <f>SUM(C9,C10,C11,C12,C13,C14,C15,C16,C28,C34,C35,C37)</f>
        <v>13312552.16</v>
      </c>
      <c r="D41" s="33">
        <f t="shared" ref="D41" si="3">SUM(D9,D10,D11,D12,D13,D14,D15,D16,D28,D34,D35,D37)</f>
        <v>231712552.16</v>
      </c>
      <c r="E41" s="33">
        <f>SUM(E9,E10,E11,E12,E13,E14,E15,E16,E28,E34,E35,E37)</f>
        <v>226485417.31999999</v>
      </c>
      <c r="F41" s="33">
        <f>SUM(F9,F10,F11,F12,F13,F14,F15,F16,F28,F34,F35,F37)</f>
        <v>226435478.31999999</v>
      </c>
      <c r="G41" s="33">
        <f t="shared" ref="G41" si="4">SUM(G9,G10,G11,G12,G13,G14,G15,G16,G28,G34,G35,G37)</f>
        <v>8035478.320000004</v>
      </c>
    </row>
    <row r="42" spans="1:7" x14ac:dyDescent="0.25">
      <c r="A42" s="32" t="s">
        <v>44</v>
      </c>
      <c r="B42" s="34"/>
      <c r="C42" s="34"/>
      <c r="D42" s="34"/>
      <c r="E42" s="34"/>
      <c r="F42" s="34"/>
      <c r="G42" s="35">
        <v>0</v>
      </c>
    </row>
    <row r="43" spans="1:7" x14ac:dyDescent="0.25">
      <c r="A43" s="30"/>
      <c r="B43" s="30"/>
      <c r="C43" s="30"/>
      <c r="D43" s="30"/>
      <c r="E43" s="30"/>
      <c r="F43" s="30"/>
      <c r="G43" s="30"/>
    </row>
    <row r="44" spans="1:7" x14ac:dyDescent="0.25">
      <c r="A44" s="32" t="s">
        <v>45</v>
      </c>
      <c r="B44" s="30"/>
      <c r="C44" s="30"/>
      <c r="D44" s="30"/>
      <c r="E44" s="30"/>
      <c r="F44" s="30"/>
      <c r="G44" s="30"/>
    </row>
    <row r="45" spans="1:7" x14ac:dyDescent="0.25">
      <c r="A45" s="21" t="s">
        <v>46</v>
      </c>
      <c r="B45" s="26">
        <f t="shared" ref="B45" si="5">SUM(B46:B53)</f>
        <v>179900000</v>
      </c>
      <c r="C45" s="22">
        <f>D45-B45</f>
        <v>3363</v>
      </c>
      <c r="D45" s="26">
        <f t="shared" ref="D45" si="6">SUM(D46:D53)</f>
        <v>179903363</v>
      </c>
      <c r="E45" s="26">
        <f>SUM(E46:E53)</f>
        <v>179903363</v>
      </c>
      <c r="F45" s="26">
        <f t="shared" ref="F45" si="7">SUM(F46:F53)</f>
        <v>179903363</v>
      </c>
      <c r="G45" s="22">
        <f>F45-B45</f>
        <v>3363</v>
      </c>
    </row>
    <row r="46" spans="1:7" x14ac:dyDescent="0.25">
      <c r="A46" s="36" t="s">
        <v>47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 t="shared" ref="G46:G63" si="8">F46-B46</f>
        <v>0</v>
      </c>
    </row>
    <row r="47" spans="1:7" x14ac:dyDescent="0.25">
      <c r="A47" s="36" t="s">
        <v>48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si="8"/>
        <v>0</v>
      </c>
    </row>
    <row r="48" spans="1:7" x14ac:dyDescent="0.25">
      <c r="A48" s="36" t="s">
        <v>49</v>
      </c>
      <c r="B48" s="22">
        <v>82000000</v>
      </c>
      <c r="C48" s="22">
        <f>D48-B48</f>
        <v>339634</v>
      </c>
      <c r="D48" s="22">
        <v>82339634</v>
      </c>
      <c r="E48" s="22">
        <v>82339634</v>
      </c>
      <c r="F48" s="22">
        <v>82339634</v>
      </c>
      <c r="G48" s="22">
        <f t="shared" si="8"/>
        <v>339634</v>
      </c>
    </row>
    <row r="49" spans="1:7" ht="30" x14ac:dyDescent="0.25">
      <c r="A49" s="36" t="s">
        <v>50</v>
      </c>
      <c r="B49" s="22">
        <v>97900000</v>
      </c>
      <c r="C49" s="22">
        <f>D49-B49</f>
        <v>-336271</v>
      </c>
      <c r="D49" s="22">
        <v>97563729</v>
      </c>
      <c r="E49" s="22">
        <v>97563729</v>
      </c>
      <c r="F49" s="22">
        <v>97563729</v>
      </c>
      <c r="G49" s="22">
        <f t="shared" si="8"/>
        <v>-336271</v>
      </c>
    </row>
    <row r="50" spans="1:7" x14ac:dyDescent="0.25">
      <c r="A50" s="36" t="s">
        <v>51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8"/>
        <v>0</v>
      </c>
    </row>
    <row r="51" spans="1:7" x14ac:dyDescent="0.25">
      <c r="A51" s="36" t="s">
        <v>52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8"/>
        <v>0</v>
      </c>
    </row>
    <row r="52" spans="1:7" x14ac:dyDescent="0.25">
      <c r="A52" s="37" t="s">
        <v>53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8"/>
        <v>0</v>
      </c>
    </row>
    <row r="53" spans="1:7" x14ac:dyDescent="0.25">
      <c r="A53" s="28" t="s">
        <v>54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f t="shared" si="8"/>
        <v>0</v>
      </c>
    </row>
    <row r="54" spans="1:7" x14ac:dyDescent="0.25">
      <c r="A54" s="21" t="s">
        <v>55</v>
      </c>
      <c r="B54" s="26">
        <f>SUM(B55:B58)</f>
        <v>30000000</v>
      </c>
      <c r="C54" s="22">
        <f>D54-B54</f>
        <v>78511373.349999994</v>
      </c>
      <c r="D54" s="26">
        <f t="shared" ref="D54:F54" si="9">SUM(D55:D58)</f>
        <v>108511373.34999999</v>
      </c>
      <c r="E54" s="26">
        <f t="shared" si="9"/>
        <v>73975704.790000007</v>
      </c>
      <c r="F54" s="26">
        <f t="shared" si="9"/>
        <v>72935797.430000007</v>
      </c>
      <c r="G54" s="22">
        <f t="shared" si="8"/>
        <v>42935797.430000007</v>
      </c>
    </row>
    <row r="55" spans="1:7" x14ac:dyDescent="0.25">
      <c r="A55" s="37" t="s">
        <v>56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 t="shared" si="8"/>
        <v>0</v>
      </c>
    </row>
    <row r="56" spans="1:7" x14ac:dyDescent="0.25">
      <c r="A56" s="36" t="s">
        <v>57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 t="shared" si="8"/>
        <v>0</v>
      </c>
    </row>
    <row r="57" spans="1:7" x14ac:dyDescent="0.25">
      <c r="A57" s="36" t="s">
        <v>58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 t="shared" si="8"/>
        <v>0</v>
      </c>
    </row>
    <row r="58" spans="1:7" x14ac:dyDescent="0.25">
      <c r="A58" s="37" t="s">
        <v>59</v>
      </c>
      <c r="B58" s="22">
        <v>30000000</v>
      </c>
      <c r="C58" s="22">
        <f>D58-B58</f>
        <v>78511373.349999994</v>
      </c>
      <c r="D58" s="22">
        <v>108511373.34999999</v>
      </c>
      <c r="E58" s="22">
        <v>73975704.790000007</v>
      </c>
      <c r="F58" s="22">
        <v>72935797.430000007</v>
      </c>
      <c r="G58" s="22">
        <f t="shared" si="8"/>
        <v>42935797.430000007</v>
      </c>
    </row>
    <row r="59" spans="1:7" x14ac:dyDescent="0.25">
      <c r="A59" s="21" t="s">
        <v>60</v>
      </c>
      <c r="B59" s="26">
        <f>SUM(B60:B61)</f>
        <v>0</v>
      </c>
      <c r="C59" s="26">
        <f t="shared" ref="C59:F59" si="10">SUM(C60:C61)</f>
        <v>0</v>
      </c>
      <c r="D59" s="31">
        <f t="shared" si="10"/>
        <v>0</v>
      </c>
      <c r="E59" s="26">
        <f t="shared" si="10"/>
        <v>0</v>
      </c>
      <c r="F59" s="26">
        <f t="shared" si="10"/>
        <v>0</v>
      </c>
      <c r="G59" s="22">
        <f t="shared" si="8"/>
        <v>0</v>
      </c>
    </row>
    <row r="60" spans="1:7" x14ac:dyDescent="0.25">
      <c r="A60" s="36" t="s">
        <v>61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 t="shared" si="8"/>
        <v>0</v>
      </c>
    </row>
    <row r="61" spans="1:7" x14ac:dyDescent="0.25">
      <c r="A61" s="36" t="s">
        <v>62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f t="shared" si="8"/>
        <v>0</v>
      </c>
    </row>
    <row r="62" spans="1:7" x14ac:dyDescent="0.25">
      <c r="A62" s="21" t="s">
        <v>63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 t="shared" si="8"/>
        <v>0</v>
      </c>
    </row>
    <row r="63" spans="1:7" x14ac:dyDescent="0.25">
      <c r="A63" s="21" t="s">
        <v>64</v>
      </c>
      <c r="B63" s="22">
        <v>1700000</v>
      </c>
      <c r="C63" s="22">
        <f>D63-B63</f>
        <v>-179634</v>
      </c>
      <c r="D63" s="22">
        <f>1320366+200000</f>
        <v>1520366</v>
      </c>
      <c r="E63" s="22">
        <f>1309646.18+203323.92</f>
        <v>1512970.0999999999</v>
      </c>
      <c r="F63" s="22">
        <f>1309646.18+203323.92</f>
        <v>1512970.0999999999</v>
      </c>
      <c r="G63" s="22">
        <f t="shared" si="8"/>
        <v>-187029.90000000014</v>
      </c>
    </row>
    <row r="64" spans="1:7" x14ac:dyDescent="0.25">
      <c r="A64" s="30"/>
      <c r="B64" s="30"/>
      <c r="C64" s="30"/>
      <c r="D64" s="30"/>
      <c r="E64" s="30"/>
      <c r="F64" s="30"/>
      <c r="G64" s="30"/>
    </row>
    <row r="65" spans="1:7" x14ac:dyDescent="0.25">
      <c r="A65" s="32" t="s">
        <v>65</v>
      </c>
      <c r="B65" s="33">
        <f t="shared" ref="B65:C65" si="11">B45+B54+B59+B62+B63</f>
        <v>211600000</v>
      </c>
      <c r="C65" s="33">
        <f t="shared" si="11"/>
        <v>78335102.349999994</v>
      </c>
      <c r="D65" s="33">
        <f>D45+D54+D59+D62+D63</f>
        <v>289935102.35000002</v>
      </c>
      <c r="E65" s="33">
        <f t="shared" ref="E65:F65" si="12">E45+E54+E59+E62+E63</f>
        <v>255392037.89000002</v>
      </c>
      <c r="F65" s="33">
        <f t="shared" si="12"/>
        <v>254352130.53</v>
      </c>
      <c r="G65" s="33">
        <f>G45+G54+G59+G62+G63</f>
        <v>42752130.530000009</v>
      </c>
    </row>
    <row r="66" spans="1:7" x14ac:dyDescent="0.25">
      <c r="A66" s="30"/>
      <c r="B66" s="30"/>
      <c r="C66" s="30"/>
      <c r="D66" s="30"/>
      <c r="E66" s="30"/>
      <c r="F66" s="30"/>
      <c r="G66" s="30"/>
    </row>
    <row r="67" spans="1:7" x14ac:dyDescent="0.25">
      <c r="A67" s="32" t="s">
        <v>66</v>
      </c>
      <c r="B67" s="33">
        <f>B68</f>
        <v>0</v>
      </c>
      <c r="C67" s="33">
        <f>C68</f>
        <v>56699138.700000003</v>
      </c>
      <c r="D67" s="33">
        <f>D68</f>
        <v>56699138.700000003</v>
      </c>
      <c r="E67" s="33">
        <f t="shared" ref="E67:G67" si="13">E68</f>
        <v>48284541.609999999</v>
      </c>
      <c r="F67" s="33">
        <f t="shared" si="13"/>
        <v>48284541.609999999</v>
      </c>
      <c r="G67" s="33">
        <f t="shared" si="13"/>
        <v>48284541.609999999</v>
      </c>
    </row>
    <row r="68" spans="1:7" x14ac:dyDescent="0.25">
      <c r="A68" s="21" t="s">
        <v>67</v>
      </c>
      <c r="B68" s="26">
        <f>B75</f>
        <v>0</v>
      </c>
      <c r="C68" s="22">
        <f>D68-B68</f>
        <v>56699138.700000003</v>
      </c>
      <c r="D68" s="26">
        <f>D75</f>
        <v>56699138.700000003</v>
      </c>
      <c r="E68" s="26">
        <f t="shared" ref="E68:G68" si="14">E75</f>
        <v>48284541.609999999</v>
      </c>
      <c r="F68" s="26">
        <f t="shared" si="14"/>
        <v>48284541.609999999</v>
      </c>
      <c r="G68" s="26">
        <f t="shared" si="14"/>
        <v>48284541.609999999</v>
      </c>
    </row>
    <row r="69" spans="1:7" x14ac:dyDescent="0.25">
      <c r="A69" s="30"/>
      <c r="B69" s="30"/>
      <c r="C69" s="30"/>
      <c r="D69" s="30"/>
      <c r="E69" s="30"/>
      <c r="F69" s="30"/>
      <c r="G69" s="30"/>
    </row>
    <row r="70" spans="1:7" x14ac:dyDescent="0.25">
      <c r="A70" s="32" t="s">
        <v>68</v>
      </c>
      <c r="B70" s="33">
        <f t="shared" ref="B70:C70" si="15">B41+B65+B67</f>
        <v>430000000</v>
      </c>
      <c r="C70" s="33">
        <f t="shared" si="15"/>
        <v>148346793.20999998</v>
      </c>
      <c r="D70" s="33">
        <f>D41+D65+D67</f>
        <v>578346793.21000004</v>
      </c>
      <c r="E70" s="33">
        <f t="shared" ref="E70:F70" si="16">E41+E65+E67</f>
        <v>530161996.82000005</v>
      </c>
      <c r="F70" s="33">
        <f t="shared" si="16"/>
        <v>529072150.46000004</v>
      </c>
      <c r="G70" s="33">
        <f>G41+G65+G67</f>
        <v>99072150.460000008</v>
      </c>
    </row>
    <row r="71" spans="1:7" x14ac:dyDescent="0.25">
      <c r="A71" s="30"/>
      <c r="B71" s="30"/>
      <c r="C71" s="30"/>
      <c r="D71" s="30"/>
      <c r="E71" s="30"/>
      <c r="F71" s="30"/>
      <c r="G71" s="30"/>
    </row>
    <row r="72" spans="1:7" x14ac:dyDescent="0.25">
      <c r="A72" s="32" t="s">
        <v>69</v>
      </c>
      <c r="B72" s="30"/>
      <c r="C72" s="30"/>
      <c r="D72" s="30"/>
      <c r="E72" s="30"/>
      <c r="F72" s="30"/>
      <c r="G72" s="30"/>
    </row>
    <row r="73" spans="1:7" x14ac:dyDescent="0.25">
      <c r="A73" s="38" t="s">
        <v>70</v>
      </c>
      <c r="B73" s="22">
        <v>0</v>
      </c>
      <c r="C73" s="22">
        <f>D73-B73</f>
        <v>27866864.440000001</v>
      </c>
      <c r="D73" s="22">
        <v>27866864.440000001</v>
      </c>
      <c r="E73" s="22">
        <v>20762602.399999999</v>
      </c>
      <c r="F73" s="22">
        <v>20762602.399999999</v>
      </c>
      <c r="G73" s="22">
        <f>F73-B73</f>
        <v>20762602.399999999</v>
      </c>
    </row>
    <row r="74" spans="1:7" ht="30" x14ac:dyDescent="0.25">
      <c r="A74" s="38" t="s">
        <v>71</v>
      </c>
      <c r="B74" s="22">
        <v>0</v>
      </c>
      <c r="C74" s="22">
        <f>D74-B74</f>
        <v>28832274.260000002</v>
      </c>
      <c r="D74" s="22">
        <v>28832274.260000002</v>
      </c>
      <c r="E74" s="22">
        <v>27521939.210000001</v>
      </c>
      <c r="F74" s="22">
        <v>27521939.210000001</v>
      </c>
      <c r="G74" s="22">
        <f>F74-B74</f>
        <v>27521939.210000001</v>
      </c>
    </row>
    <row r="75" spans="1:7" x14ac:dyDescent="0.25">
      <c r="A75" s="39" t="s">
        <v>72</v>
      </c>
      <c r="B75" s="33">
        <f>B73+B74</f>
        <v>0</v>
      </c>
      <c r="C75" s="33">
        <f t="shared" ref="C75:G75" si="17">C73+C74</f>
        <v>56699138.700000003</v>
      </c>
      <c r="D75" s="33">
        <f t="shared" si="17"/>
        <v>56699138.700000003</v>
      </c>
      <c r="E75" s="33">
        <f t="shared" si="17"/>
        <v>48284541.609999999</v>
      </c>
      <c r="F75" s="33">
        <f t="shared" si="17"/>
        <v>48284541.609999999</v>
      </c>
      <c r="G75" s="33">
        <f t="shared" si="17"/>
        <v>48284541.609999999</v>
      </c>
    </row>
    <row r="76" spans="1:7" x14ac:dyDescent="0.25">
      <c r="A76" s="40"/>
      <c r="B76" s="41"/>
      <c r="C76" s="41"/>
      <c r="D76" s="41"/>
      <c r="E76" s="41"/>
      <c r="F76" s="41"/>
      <c r="G76" s="41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2022-03-16T22:20:24Z</dcterms:created>
  <dcterms:modified xsi:type="dcterms:W3CDTF">2022-03-16T22:21:09Z</dcterms:modified>
</cp:coreProperties>
</file>