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1. Trimestre 2019\"/>
    </mc:Choice>
  </mc:AlternateContent>
  <bookViews>
    <workbookView xWindow="0" yWindow="0" windowWidth="15075" windowHeight="1185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0" i="1" l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F84" i="1" s="1"/>
  <c r="E85" i="1"/>
  <c r="D85" i="1"/>
  <c r="C85" i="1"/>
  <c r="B85" i="1"/>
  <c r="B84" i="1" s="1"/>
  <c r="G84" i="1"/>
  <c r="E84" i="1"/>
  <c r="D84" i="1"/>
  <c r="C84" i="1"/>
  <c r="G75" i="1"/>
  <c r="F75" i="1"/>
  <c r="E75" i="1"/>
  <c r="D75" i="1"/>
  <c r="C75" i="1"/>
  <c r="B75" i="1"/>
  <c r="G71" i="1"/>
  <c r="F71" i="1"/>
  <c r="E71" i="1"/>
  <c r="D71" i="1"/>
  <c r="C71" i="1"/>
  <c r="B71" i="1"/>
  <c r="G62" i="1"/>
  <c r="F62" i="1"/>
  <c r="E62" i="1"/>
  <c r="D62" i="1"/>
  <c r="C62" i="1"/>
  <c r="B62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F9" i="1" s="1"/>
  <c r="F159" i="1" s="1"/>
  <c r="E28" i="1"/>
  <c r="D28" i="1"/>
  <c r="C28" i="1"/>
  <c r="B28" i="1"/>
  <c r="B9" i="1" s="1"/>
  <c r="B159" i="1" s="1"/>
  <c r="G18" i="1"/>
  <c r="F18" i="1"/>
  <c r="E18" i="1"/>
  <c r="D18" i="1"/>
  <c r="D9" i="1" s="1"/>
  <c r="D159" i="1" s="1"/>
  <c r="C18" i="1"/>
  <c r="B18" i="1"/>
  <c r="C11" i="1"/>
  <c r="G10" i="1"/>
  <c r="G9" i="1" s="1"/>
  <c r="G159" i="1" s="1"/>
  <c r="F10" i="1"/>
  <c r="E10" i="1"/>
  <c r="D10" i="1"/>
  <c r="C10" i="1"/>
  <c r="C9" i="1" s="1"/>
  <c r="C159" i="1" s="1"/>
  <c r="B10" i="1"/>
  <c r="E9" i="1"/>
  <c r="E159" i="1" s="1"/>
  <c r="A5" i="1"/>
  <c r="A2" i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<sst xmlns="http://schemas.openxmlformats.org/spreadsheetml/2006/main" count="161" uniqueCount="88">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</sst>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" fontId="2" fillId="3" borderId="2" xfId="0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4" fontId="1" fillId="3" borderId="2" xfId="1" applyNumberFormat="1" applyFont="1" applyFill="1" applyBorder="1" applyAlignment="1" applyProtection="1">
      <alignment vertical="center"/>
      <protection locked="0"/>
    </xf>
    <xf numFmtId="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</cellXfs>
  <cellStyles count="2">
    <cellStyle name="Millares 11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8.%20ESTADO%20DE%20SITUACION%20FINANCIERA%20DETALLADO%20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30 de marzo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tabSelected="1" workbookViewId="0">
      <selection sqref="A1:XFD1048576"/>
    </sheetView>
  </sheetViews>
  <sheetFormatPr baseColWidth="10" defaultColWidth="10.7109375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ht="15" x14ac:dyDescent="0.25">
      <c r="A2" s="3" t="str">
        <f>ENTE_PUBLICO_A</f>
        <v>Municipio de Valle de Santiago, Gto., Gobierno del Estado de Guanajuato (a)</v>
      </c>
      <c r="B2" s="3"/>
      <c r="C2" s="3"/>
      <c r="D2" s="3"/>
      <c r="E2" s="3"/>
      <c r="F2" s="3"/>
      <c r="G2" s="3"/>
    </row>
    <row r="3" spans="1:7" ht="15" x14ac:dyDescent="0.25">
      <c r="A3" s="4" t="s">
        <v>1</v>
      </c>
      <c r="B3" s="4"/>
      <c r="C3" s="4"/>
      <c r="D3" s="4"/>
      <c r="E3" s="4"/>
      <c r="F3" s="4"/>
      <c r="G3" s="4"/>
    </row>
    <row r="4" spans="1:7" ht="15" x14ac:dyDescent="0.25">
      <c r="A4" s="4" t="s">
        <v>2</v>
      </c>
      <c r="B4" s="4"/>
      <c r="C4" s="4"/>
      <c r="D4" s="4"/>
      <c r="E4" s="4"/>
      <c r="F4" s="4"/>
      <c r="G4" s="4"/>
    </row>
    <row r="5" spans="1:7" ht="15" x14ac:dyDescent="0.25">
      <c r="A5" s="5" t="str">
        <f>TRIMESTRE</f>
        <v>Del 1 de enero al 30 de marzo de 2019 (b)</v>
      </c>
      <c r="B5" s="5"/>
      <c r="C5" s="5"/>
      <c r="D5" s="5"/>
      <c r="E5" s="5"/>
      <c r="F5" s="5"/>
      <c r="G5" s="5"/>
    </row>
    <row r="6" spans="1:7" ht="15" x14ac:dyDescent="0.25">
      <c r="A6" s="6" t="s">
        <v>3</v>
      </c>
      <c r="B6" s="6"/>
      <c r="C6" s="6"/>
      <c r="D6" s="6"/>
      <c r="E6" s="6"/>
      <c r="F6" s="6"/>
      <c r="G6" s="6"/>
    </row>
    <row r="7" spans="1:7" ht="15" customHeight="1" x14ac:dyDescent="0.25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0" x14ac:dyDescent="0.25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ht="15" x14ac:dyDescent="0.25">
      <c r="A9" s="10" t="s">
        <v>12</v>
      </c>
      <c r="B9" s="11">
        <f>SUM(B10,B18,B28,B38,B48,B58,B62,B71,B75)</f>
        <v>205190104.32999998</v>
      </c>
      <c r="C9" s="11">
        <f t="shared" ref="C9:G9" si="0">SUM(C10,C18,C28,C38,C48,C58,C62,C71,C75)</f>
        <v>45831967.119999997</v>
      </c>
      <c r="D9" s="11">
        <f t="shared" si="0"/>
        <v>251022071.44999999</v>
      </c>
      <c r="E9" s="11">
        <f t="shared" si="0"/>
        <v>39311455.329999998</v>
      </c>
      <c r="F9" s="11">
        <f t="shared" si="0"/>
        <v>38211931.419999994</v>
      </c>
      <c r="G9" s="11">
        <f t="shared" si="0"/>
        <v>211710616.12</v>
      </c>
    </row>
    <row r="10" spans="1:7" ht="14.25" customHeight="1" x14ac:dyDescent="0.25">
      <c r="A10" s="12" t="s">
        <v>13</v>
      </c>
      <c r="B10" s="13">
        <f t="shared" ref="B10:G10" si="1">SUM(B11:B17)</f>
        <v>103834205.60999998</v>
      </c>
      <c r="C10" s="13">
        <f t="shared" si="1"/>
        <v>1039985.31</v>
      </c>
      <c r="D10" s="13">
        <f t="shared" si="1"/>
        <v>104874190.91999999</v>
      </c>
      <c r="E10" s="13">
        <f t="shared" si="1"/>
        <v>20515445.109999999</v>
      </c>
      <c r="F10" s="13">
        <f t="shared" si="1"/>
        <v>20219397.039999999</v>
      </c>
      <c r="G10" s="13">
        <f t="shared" si="1"/>
        <v>84358745.810000002</v>
      </c>
    </row>
    <row r="11" spans="1:7" ht="15" x14ac:dyDescent="0.25">
      <c r="A11" s="14" t="s">
        <v>14</v>
      </c>
      <c r="B11" s="15">
        <v>65556960.479999997</v>
      </c>
      <c r="C11" s="15">
        <f>D11-B11</f>
        <v>0</v>
      </c>
      <c r="D11" s="16">
        <v>65556960.479999997</v>
      </c>
      <c r="E11" s="15">
        <v>14961358.25</v>
      </c>
      <c r="F11" s="15">
        <v>14954634.99</v>
      </c>
      <c r="G11" s="16">
        <v>50595602.229999997</v>
      </c>
    </row>
    <row r="12" spans="1:7" ht="15" x14ac:dyDescent="0.25">
      <c r="A12" s="14" t="s">
        <v>15</v>
      </c>
      <c r="B12" s="15">
        <v>1840200</v>
      </c>
      <c r="C12" s="15">
        <v>739985.31</v>
      </c>
      <c r="D12" s="16">
        <v>2580185.31</v>
      </c>
      <c r="E12" s="15">
        <v>426546.8</v>
      </c>
      <c r="F12" s="15">
        <v>426546.8</v>
      </c>
      <c r="G12" s="16">
        <v>2153638.5100000002</v>
      </c>
    </row>
    <row r="13" spans="1:7" ht="14.25" customHeight="1" x14ac:dyDescent="0.25">
      <c r="A13" s="14" t="s">
        <v>16</v>
      </c>
      <c r="B13" s="15">
        <v>14253202</v>
      </c>
      <c r="C13" s="15">
        <v>0</v>
      </c>
      <c r="D13" s="16">
        <v>14253202</v>
      </c>
      <c r="E13" s="15">
        <v>744079.66</v>
      </c>
      <c r="F13" s="15">
        <v>726773.44</v>
      </c>
      <c r="G13" s="16">
        <v>13509122.34</v>
      </c>
    </row>
    <row r="14" spans="1:7" ht="14.25" customHeight="1" x14ac:dyDescent="0.25">
      <c r="A14" s="14" t="s">
        <v>17</v>
      </c>
      <c r="B14" s="15">
        <v>5000000</v>
      </c>
      <c r="C14" s="15">
        <v>300000</v>
      </c>
      <c r="D14" s="16">
        <v>5300000</v>
      </c>
      <c r="E14" s="15">
        <v>757171.16</v>
      </c>
      <c r="F14" s="15">
        <v>520065.87</v>
      </c>
      <c r="G14" s="16">
        <v>4542828.84</v>
      </c>
    </row>
    <row r="15" spans="1:7" ht="15" x14ac:dyDescent="0.25">
      <c r="A15" s="14" t="s">
        <v>18</v>
      </c>
      <c r="B15" s="15">
        <v>17063843.129999999</v>
      </c>
      <c r="C15" s="15">
        <v>0</v>
      </c>
      <c r="D15" s="16">
        <v>17063843.129999999</v>
      </c>
      <c r="E15" s="15">
        <v>3626289.24</v>
      </c>
      <c r="F15" s="15">
        <v>3591375.94</v>
      </c>
      <c r="G15" s="16">
        <v>13437553.889999999</v>
      </c>
    </row>
    <row r="16" spans="1:7" ht="14.25" customHeight="1" x14ac:dyDescent="0.25">
      <c r="A16" s="14" t="s">
        <v>19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ht="15" x14ac:dyDescent="0.25">
      <c r="A17" s="14" t="s">
        <v>20</v>
      </c>
      <c r="B17" s="15">
        <v>120000</v>
      </c>
      <c r="C17" s="15">
        <v>0</v>
      </c>
      <c r="D17" s="16">
        <v>120000</v>
      </c>
      <c r="E17" s="15">
        <v>0</v>
      </c>
      <c r="F17" s="15">
        <v>0</v>
      </c>
      <c r="G17" s="16">
        <v>120000</v>
      </c>
    </row>
    <row r="18" spans="1:7" ht="15" x14ac:dyDescent="0.25">
      <c r="A18" s="12" t="s">
        <v>21</v>
      </c>
      <c r="B18" s="13">
        <f t="shared" ref="B18:G18" si="2">SUM(B19:B27)</f>
        <v>11074550</v>
      </c>
      <c r="C18" s="13">
        <f t="shared" si="2"/>
        <v>4467742.7799999993</v>
      </c>
      <c r="D18" s="13">
        <f t="shared" si="2"/>
        <v>15542292.779999999</v>
      </c>
      <c r="E18" s="13">
        <f t="shared" si="2"/>
        <v>1523995.69</v>
      </c>
      <c r="F18" s="13">
        <f t="shared" si="2"/>
        <v>1126186.98</v>
      </c>
      <c r="G18" s="13">
        <f t="shared" si="2"/>
        <v>14018297.090000002</v>
      </c>
    </row>
    <row r="19" spans="1:7" ht="15" x14ac:dyDescent="0.25">
      <c r="A19" s="14" t="s">
        <v>22</v>
      </c>
      <c r="B19" s="15">
        <v>2635216</v>
      </c>
      <c r="C19" s="15">
        <v>117980</v>
      </c>
      <c r="D19" s="16">
        <v>2753196</v>
      </c>
      <c r="E19" s="15">
        <v>523090.42</v>
      </c>
      <c r="F19" s="15">
        <v>410966.61</v>
      </c>
      <c r="G19" s="16">
        <v>2230105.58</v>
      </c>
    </row>
    <row r="20" spans="1:7" ht="15" x14ac:dyDescent="0.25">
      <c r="A20" s="14" t="s">
        <v>23</v>
      </c>
      <c r="B20" s="15">
        <v>578100</v>
      </c>
      <c r="C20" s="15">
        <v>215915</v>
      </c>
      <c r="D20" s="16">
        <v>794015</v>
      </c>
      <c r="E20" s="15">
        <v>77527.649999999994</v>
      </c>
      <c r="F20" s="15">
        <v>54938.13</v>
      </c>
      <c r="G20" s="16">
        <v>716487.35</v>
      </c>
    </row>
    <row r="21" spans="1:7" ht="15" x14ac:dyDescent="0.25">
      <c r="A21" s="14" t="s">
        <v>24</v>
      </c>
      <c r="B21" s="15">
        <v>3000</v>
      </c>
      <c r="C21" s="15">
        <v>0</v>
      </c>
      <c r="D21" s="16">
        <v>3000</v>
      </c>
      <c r="E21" s="15">
        <v>0</v>
      </c>
      <c r="F21" s="15">
        <v>0</v>
      </c>
      <c r="G21" s="16">
        <v>3000</v>
      </c>
    </row>
    <row r="22" spans="1:7" ht="15" x14ac:dyDescent="0.25">
      <c r="A22" s="14" t="s">
        <v>25</v>
      </c>
      <c r="B22" s="15">
        <v>2217108</v>
      </c>
      <c r="C22" s="15">
        <v>185180.73</v>
      </c>
      <c r="D22" s="16">
        <v>2402288.73</v>
      </c>
      <c r="E22" s="15">
        <v>99110.88</v>
      </c>
      <c r="F22" s="15">
        <v>81503.820000000007</v>
      </c>
      <c r="G22" s="16">
        <v>2303177.85</v>
      </c>
    </row>
    <row r="23" spans="1:7" ht="15" x14ac:dyDescent="0.25">
      <c r="A23" s="14" t="s">
        <v>26</v>
      </c>
      <c r="B23" s="15">
        <v>753860</v>
      </c>
      <c r="C23" s="15">
        <v>141732.01999999999</v>
      </c>
      <c r="D23" s="16">
        <v>895592.02</v>
      </c>
      <c r="E23" s="15">
        <v>54769.73</v>
      </c>
      <c r="F23" s="15">
        <v>38601.760000000002</v>
      </c>
      <c r="G23" s="16">
        <v>840822.29</v>
      </c>
    </row>
    <row r="24" spans="1:7" ht="15" x14ac:dyDescent="0.25">
      <c r="A24" s="14" t="s">
        <v>27</v>
      </c>
      <c r="B24" s="15">
        <v>2774854</v>
      </c>
      <c r="C24" s="15">
        <v>2929435.01</v>
      </c>
      <c r="D24" s="16">
        <v>5704289.0099999998</v>
      </c>
      <c r="E24" s="15">
        <v>544571.35</v>
      </c>
      <c r="F24" s="15">
        <v>400120.72</v>
      </c>
      <c r="G24" s="16">
        <v>5159717.66</v>
      </c>
    </row>
    <row r="25" spans="1:7" ht="15" x14ac:dyDescent="0.25">
      <c r="A25" s="14" t="s">
        <v>28</v>
      </c>
      <c r="B25" s="15">
        <v>1063960</v>
      </c>
      <c r="C25" s="15">
        <v>836400</v>
      </c>
      <c r="D25" s="16">
        <v>1900360</v>
      </c>
      <c r="E25" s="15">
        <v>45573.86</v>
      </c>
      <c r="F25" s="15">
        <v>12461.84</v>
      </c>
      <c r="G25" s="16">
        <v>1854786.14</v>
      </c>
    </row>
    <row r="26" spans="1:7" ht="15" x14ac:dyDescent="0.25">
      <c r="A26" s="14" t="s">
        <v>29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ht="15" x14ac:dyDescent="0.25">
      <c r="A27" s="14" t="s">
        <v>30</v>
      </c>
      <c r="B27" s="15">
        <v>1048452</v>
      </c>
      <c r="C27" s="15">
        <v>41100.019999999997</v>
      </c>
      <c r="D27" s="16">
        <v>1089552.02</v>
      </c>
      <c r="E27" s="15">
        <v>179351.8</v>
      </c>
      <c r="F27" s="15">
        <v>127594.1</v>
      </c>
      <c r="G27" s="16">
        <v>910200.22</v>
      </c>
    </row>
    <row r="28" spans="1:7" ht="15" x14ac:dyDescent="0.25">
      <c r="A28" s="12" t="s">
        <v>31</v>
      </c>
      <c r="B28" s="13">
        <f t="shared" ref="B28:G28" si="3">SUM(B29:B37)</f>
        <v>47139670.790000007</v>
      </c>
      <c r="C28" s="13">
        <f t="shared" si="3"/>
        <v>-2115990.84</v>
      </c>
      <c r="D28" s="13">
        <f t="shared" si="3"/>
        <v>45023679.950000003</v>
      </c>
      <c r="E28" s="13">
        <f t="shared" si="3"/>
        <v>3422144.1099999994</v>
      </c>
      <c r="F28" s="13">
        <f t="shared" si="3"/>
        <v>3333302.4699999993</v>
      </c>
      <c r="G28" s="13">
        <f t="shared" si="3"/>
        <v>41601535.839999996</v>
      </c>
    </row>
    <row r="29" spans="1:7" ht="15" x14ac:dyDescent="0.25">
      <c r="A29" s="14" t="s">
        <v>32</v>
      </c>
      <c r="B29" s="15">
        <v>13466493.810000001</v>
      </c>
      <c r="C29" s="15">
        <v>-20000</v>
      </c>
      <c r="D29" s="16">
        <v>13446493.810000001</v>
      </c>
      <c r="E29" s="15">
        <v>2169055.15</v>
      </c>
      <c r="F29" s="15">
        <v>2163491.1800000002</v>
      </c>
      <c r="G29" s="16">
        <v>11277438.66</v>
      </c>
    </row>
    <row r="30" spans="1:7" ht="15" x14ac:dyDescent="0.25">
      <c r="A30" s="14" t="s">
        <v>33</v>
      </c>
      <c r="B30" s="15">
        <v>472020</v>
      </c>
      <c r="C30" s="15">
        <v>60000</v>
      </c>
      <c r="D30" s="16">
        <v>532020</v>
      </c>
      <c r="E30" s="15">
        <v>88160</v>
      </c>
      <c r="F30" s="15">
        <v>88160</v>
      </c>
      <c r="G30" s="16">
        <v>443860</v>
      </c>
    </row>
    <row r="31" spans="1:7" ht="15" x14ac:dyDescent="0.25">
      <c r="A31" s="14" t="s">
        <v>34</v>
      </c>
      <c r="B31" s="15">
        <v>5565390</v>
      </c>
      <c r="C31" s="15">
        <v>-223200</v>
      </c>
      <c r="D31" s="16">
        <v>5342190</v>
      </c>
      <c r="E31" s="15">
        <v>589836.41</v>
      </c>
      <c r="F31" s="15">
        <v>575244.63</v>
      </c>
      <c r="G31" s="16">
        <v>4752353.59</v>
      </c>
    </row>
    <row r="32" spans="1:7" ht="15" x14ac:dyDescent="0.25">
      <c r="A32" s="14" t="s">
        <v>35</v>
      </c>
      <c r="B32" s="15">
        <v>364020</v>
      </c>
      <c r="C32" s="15">
        <v>16500</v>
      </c>
      <c r="D32" s="16">
        <v>380520</v>
      </c>
      <c r="E32" s="15">
        <v>128275.28</v>
      </c>
      <c r="F32" s="15">
        <v>128275.28</v>
      </c>
      <c r="G32" s="16">
        <v>252244.72</v>
      </c>
    </row>
    <row r="33" spans="1:7" ht="15" x14ac:dyDescent="0.25">
      <c r="A33" s="14" t="s">
        <v>36</v>
      </c>
      <c r="B33" s="15">
        <v>566558</v>
      </c>
      <c r="C33" s="15">
        <v>68740</v>
      </c>
      <c r="D33" s="16">
        <v>635298</v>
      </c>
      <c r="E33" s="15">
        <v>49669.2</v>
      </c>
      <c r="F33" s="15">
        <v>36126.78</v>
      </c>
      <c r="G33" s="16">
        <v>585628.80000000005</v>
      </c>
    </row>
    <row r="34" spans="1:7" ht="15" x14ac:dyDescent="0.25">
      <c r="A34" s="14" t="s">
        <v>37</v>
      </c>
      <c r="B34" s="15">
        <v>2425560</v>
      </c>
      <c r="C34" s="15">
        <v>159020</v>
      </c>
      <c r="D34" s="16">
        <v>2584580</v>
      </c>
      <c r="E34" s="15">
        <v>166576</v>
      </c>
      <c r="F34" s="15">
        <v>157876</v>
      </c>
      <c r="G34" s="16">
        <v>2418004</v>
      </c>
    </row>
    <row r="35" spans="1:7" ht="15" x14ac:dyDescent="0.25">
      <c r="A35" s="14" t="s">
        <v>38</v>
      </c>
      <c r="B35" s="15">
        <v>396800</v>
      </c>
      <c r="C35" s="15">
        <v>-5000</v>
      </c>
      <c r="D35" s="16">
        <v>391800</v>
      </c>
      <c r="E35" s="15">
        <v>35230.78</v>
      </c>
      <c r="F35" s="15">
        <v>25367.67</v>
      </c>
      <c r="G35" s="16">
        <v>356569.22</v>
      </c>
    </row>
    <row r="36" spans="1:7" ht="15" x14ac:dyDescent="0.25">
      <c r="A36" s="14" t="s">
        <v>39</v>
      </c>
      <c r="B36" s="15">
        <v>1615040</v>
      </c>
      <c r="C36" s="15">
        <v>-178860</v>
      </c>
      <c r="D36" s="16">
        <v>1436180</v>
      </c>
      <c r="E36" s="15">
        <v>88250.28</v>
      </c>
      <c r="F36" s="15">
        <v>86940.92</v>
      </c>
      <c r="G36" s="16">
        <v>1347929.72</v>
      </c>
    </row>
    <row r="37" spans="1:7" ht="15" x14ac:dyDescent="0.25">
      <c r="A37" s="14" t="s">
        <v>40</v>
      </c>
      <c r="B37" s="15">
        <v>22267788.98</v>
      </c>
      <c r="C37" s="15">
        <v>-1993190.84</v>
      </c>
      <c r="D37" s="16">
        <v>20274598.140000001</v>
      </c>
      <c r="E37" s="15">
        <v>107091.01</v>
      </c>
      <c r="F37" s="15">
        <v>71820.009999999995</v>
      </c>
      <c r="G37" s="16">
        <v>20167507.129999999</v>
      </c>
    </row>
    <row r="38" spans="1:7" ht="15" x14ac:dyDescent="0.25">
      <c r="A38" s="12" t="s">
        <v>41</v>
      </c>
      <c r="B38" s="13">
        <f>SUM(B39:B47)</f>
        <v>34913492</v>
      </c>
      <c r="C38" s="13">
        <f>SUM(C39:C47)</f>
        <v>-501000</v>
      </c>
      <c r="D38" s="13">
        <f>SUM(D39:D47)</f>
        <v>34412492</v>
      </c>
      <c r="E38" s="13">
        <f>SUM(E39:E47)</f>
        <v>5616392.4400000004</v>
      </c>
      <c r="F38" s="17">
        <f t="shared" ref="F38" si="4">SUM(F39:F47)</f>
        <v>5454781.8600000003</v>
      </c>
      <c r="G38" s="13">
        <f>SUM(G39:G47)</f>
        <v>28796099.559999999</v>
      </c>
    </row>
    <row r="39" spans="1:7" ht="15" x14ac:dyDescent="0.25">
      <c r="A39" s="14" t="s">
        <v>42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</row>
    <row r="40" spans="1:7" ht="15" x14ac:dyDescent="0.25">
      <c r="A40" s="14" t="s">
        <v>43</v>
      </c>
      <c r="B40" s="15">
        <v>13859200</v>
      </c>
      <c r="C40" s="15">
        <v>0</v>
      </c>
      <c r="D40" s="16">
        <v>13859200</v>
      </c>
      <c r="E40" s="15">
        <v>3464799.99</v>
      </c>
      <c r="F40" s="15">
        <v>3464799.99</v>
      </c>
      <c r="G40" s="16">
        <v>10394400.01</v>
      </c>
    </row>
    <row r="41" spans="1:7" ht="15" x14ac:dyDescent="0.25">
      <c r="A41" s="14" t="s">
        <v>44</v>
      </c>
      <c r="B41" s="15">
        <v>30000</v>
      </c>
      <c r="C41" s="15">
        <v>0</v>
      </c>
      <c r="D41" s="16">
        <v>30000</v>
      </c>
      <c r="E41" s="15">
        <v>0</v>
      </c>
      <c r="F41" s="15">
        <v>0</v>
      </c>
      <c r="G41" s="16">
        <v>30000</v>
      </c>
    </row>
    <row r="42" spans="1:7" ht="15" x14ac:dyDescent="0.25">
      <c r="A42" s="14" t="s">
        <v>45</v>
      </c>
      <c r="B42" s="15">
        <v>14233090</v>
      </c>
      <c r="C42" s="15">
        <v>-501000</v>
      </c>
      <c r="D42" s="16">
        <v>13732090</v>
      </c>
      <c r="E42" s="15">
        <v>833602.25</v>
      </c>
      <c r="F42" s="15">
        <v>671991.67</v>
      </c>
      <c r="G42" s="16">
        <v>12898487.75</v>
      </c>
    </row>
    <row r="43" spans="1:7" ht="15" x14ac:dyDescent="0.25">
      <c r="A43" s="14" t="s">
        <v>46</v>
      </c>
      <c r="B43" s="15">
        <v>6519162</v>
      </c>
      <c r="C43" s="15">
        <v>0</v>
      </c>
      <c r="D43" s="16">
        <v>6519162</v>
      </c>
      <c r="E43" s="15">
        <v>1297990.2</v>
      </c>
      <c r="F43" s="15">
        <v>1297990.2</v>
      </c>
      <c r="G43" s="16">
        <v>5221171.8</v>
      </c>
    </row>
    <row r="44" spans="1:7" ht="15" x14ac:dyDescent="0.25">
      <c r="A44" s="14" t="s">
        <v>47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</row>
    <row r="45" spans="1:7" ht="15" x14ac:dyDescent="0.25">
      <c r="A45" s="14" t="s">
        <v>48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</row>
    <row r="46" spans="1:7" ht="15" x14ac:dyDescent="0.25">
      <c r="A46" s="14" t="s">
        <v>49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</row>
    <row r="47" spans="1:7" ht="15" x14ac:dyDescent="0.25">
      <c r="A47" s="14" t="s">
        <v>50</v>
      </c>
      <c r="B47" s="15">
        <v>272040</v>
      </c>
      <c r="C47" s="15">
        <v>0</v>
      </c>
      <c r="D47" s="16">
        <v>272040</v>
      </c>
      <c r="E47" s="15">
        <v>20000</v>
      </c>
      <c r="F47" s="15">
        <v>20000</v>
      </c>
      <c r="G47" s="16">
        <v>252040</v>
      </c>
    </row>
    <row r="48" spans="1:7" ht="15" x14ac:dyDescent="0.25">
      <c r="A48" s="12" t="s">
        <v>51</v>
      </c>
      <c r="B48" s="13">
        <f t="shared" ref="B48:G48" si="5">SUM(B49:B57)</f>
        <v>3675200</v>
      </c>
      <c r="C48" s="13">
        <f t="shared" si="5"/>
        <v>-166480</v>
      </c>
      <c r="D48" s="13">
        <f t="shared" si="5"/>
        <v>3508720</v>
      </c>
      <c r="E48" s="13">
        <f t="shared" si="5"/>
        <v>189013.13</v>
      </c>
      <c r="F48" s="13">
        <f t="shared" si="5"/>
        <v>33798.22</v>
      </c>
      <c r="G48" s="13">
        <f t="shared" si="5"/>
        <v>3319706.87</v>
      </c>
    </row>
    <row r="49" spans="1:7" ht="15" x14ac:dyDescent="0.25">
      <c r="A49" s="14" t="s">
        <v>52</v>
      </c>
      <c r="B49" s="15">
        <v>1330380</v>
      </c>
      <c r="C49" s="15">
        <v>171500</v>
      </c>
      <c r="D49" s="16">
        <v>1501880</v>
      </c>
      <c r="E49" s="15">
        <v>103790.85</v>
      </c>
      <c r="F49" s="15">
        <v>13195.91</v>
      </c>
      <c r="G49" s="16">
        <v>1398089.15</v>
      </c>
    </row>
    <row r="50" spans="1:7" ht="15" x14ac:dyDescent="0.25">
      <c r="A50" s="14" t="s">
        <v>53</v>
      </c>
      <c r="B50" s="15">
        <v>152760</v>
      </c>
      <c r="C50" s="15">
        <v>162220</v>
      </c>
      <c r="D50" s="16">
        <v>314980</v>
      </c>
      <c r="E50" s="15">
        <v>34252.29</v>
      </c>
      <c r="F50" s="15">
        <v>11802.31</v>
      </c>
      <c r="G50" s="16">
        <v>280727.71000000002</v>
      </c>
    </row>
    <row r="51" spans="1:7" ht="15" x14ac:dyDescent="0.25">
      <c r="A51" s="14" t="s">
        <v>54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</row>
    <row r="52" spans="1:7" ht="15" x14ac:dyDescent="0.25">
      <c r="A52" s="14" t="s">
        <v>55</v>
      </c>
      <c r="B52" s="15">
        <v>2010020</v>
      </c>
      <c r="C52" s="15">
        <v>-800000</v>
      </c>
      <c r="D52" s="16">
        <v>1210020</v>
      </c>
      <c r="E52" s="15">
        <v>0</v>
      </c>
      <c r="F52" s="15">
        <v>0</v>
      </c>
      <c r="G52" s="16">
        <v>1210020</v>
      </c>
    </row>
    <row r="53" spans="1:7" ht="15" x14ac:dyDescent="0.25">
      <c r="A53" s="14" t="s">
        <v>56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</row>
    <row r="54" spans="1:7" ht="15" x14ac:dyDescent="0.25">
      <c r="A54" s="14" t="s">
        <v>57</v>
      </c>
      <c r="B54" s="15">
        <v>170040</v>
      </c>
      <c r="C54" s="15">
        <v>299800</v>
      </c>
      <c r="D54" s="16">
        <v>469840</v>
      </c>
      <c r="E54" s="15">
        <v>42169.99</v>
      </c>
      <c r="F54" s="15">
        <v>0</v>
      </c>
      <c r="G54" s="16">
        <v>427670.01</v>
      </c>
    </row>
    <row r="55" spans="1:7" ht="15" x14ac:dyDescent="0.25">
      <c r="A55" s="14" t="s">
        <v>58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</row>
    <row r="56" spans="1:7" ht="15" x14ac:dyDescent="0.25">
      <c r="A56" s="14" t="s">
        <v>59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</row>
    <row r="57" spans="1:7" ht="15" x14ac:dyDescent="0.25">
      <c r="A57" s="14" t="s">
        <v>60</v>
      </c>
      <c r="B57" s="15">
        <v>12000</v>
      </c>
      <c r="C57" s="15">
        <v>0</v>
      </c>
      <c r="D57" s="16">
        <v>12000</v>
      </c>
      <c r="E57" s="15">
        <v>8800</v>
      </c>
      <c r="F57" s="15">
        <v>8800</v>
      </c>
      <c r="G57" s="16">
        <v>3200</v>
      </c>
    </row>
    <row r="58" spans="1:7" ht="15" x14ac:dyDescent="0.25">
      <c r="A58" s="12" t="s">
        <v>61</v>
      </c>
      <c r="B58" s="13">
        <f t="shared" ref="B58:G58" si="6">SUM(B59:B61)</f>
        <v>4552985.93</v>
      </c>
      <c r="C58" s="13">
        <f t="shared" si="6"/>
        <v>43107709.869999997</v>
      </c>
      <c r="D58" s="13">
        <f t="shared" si="6"/>
        <v>47660695.799999997</v>
      </c>
      <c r="E58" s="13">
        <f t="shared" si="6"/>
        <v>8044464.8499999996</v>
      </c>
      <c r="F58" s="13">
        <f t="shared" si="6"/>
        <v>8044464.8499999996</v>
      </c>
      <c r="G58" s="13">
        <f t="shared" si="6"/>
        <v>39616230.949999996</v>
      </c>
    </row>
    <row r="59" spans="1:7" ht="15" x14ac:dyDescent="0.25">
      <c r="A59" s="14" t="s">
        <v>62</v>
      </c>
      <c r="B59" s="15">
        <v>4552985.93</v>
      </c>
      <c r="C59" s="15">
        <v>43107709.869999997</v>
      </c>
      <c r="D59" s="16">
        <v>47660695.799999997</v>
      </c>
      <c r="E59" s="15">
        <v>8044464.8499999996</v>
      </c>
      <c r="F59" s="15">
        <v>8044464.8499999996</v>
      </c>
      <c r="G59" s="16">
        <v>39616230.949999996</v>
      </c>
    </row>
    <row r="60" spans="1:7" ht="15" x14ac:dyDescent="0.25">
      <c r="A60" s="14" t="s">
        <v>63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</row>
    <row r="61" spans="1:7" ht="15" x14ac:dyDescent="0.25">
      <c r="A61" s="14" t="s">
        <v>64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</row>
    <row r="62" spans="1:7" ht="15" x14ac:dyDescent="0.25">
      <c r="A62" s="12" t="s">
        <v>65</v>
      </c>
      <c r="B62" s="13">
        <f t="shared" ref="B62:G62" si="7">SUM(B63:B67,B69:B70)</f>
        <v>0</v>
      </c>
      <c r="C62" s="13">
        <f t="shared" si="7"/>
        <v>0</v>
      </c>
      <c r="D62" s="1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</row>
    <row r="63" spans="1:7" ht="15" x14ac:dyDescent="0.25">
      <c r="A63" s="14" t="s">
        <v>66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</row>
    <row r="64" spans="1:7" ht="15" x14ac:dyDescent="0.25">
      <c r="A64" s="14" t="s">
        <v>67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</row>
    <row r="65" spans="1:7" ht="15" x14ac:dyDescent="0.25">
      <c r="A65" s="14" t="s">
        <v>68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</row>
    <row r="66" spans="1:7" ht="15" x14ac:dyDescent="0.25">
      <c r="A66" s="14" t="s">
        <v>69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</row>
    <row r="67" spans="1:7" ht="15" x14ac:dyDescent="0.25">
      <c r="A67" s="14" t="s">
        <v>70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</row>
    <row r="68" spans="1:7" ht="15" x14ac:dyDescent="0.25">
      <c r="A68" s="14" t="s">
        <v>71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</row>
    <row r="69" spans="1:7" ht="15" x14ac:dyDescent="0.25">
      <c r="A69" s="14" t="s">
        <v>72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</row>
    <row r="70" spans="1:7" ht="15" x14ac:dyDescent="0.25">
      <c r="A70" s="14" t="s">
        <v>73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</row>
    <row r="71" spans="1:7" ht="15" x14ac:dyDescent="0.25">
      <c r="A71" s="12" t="s">
        <v>74</v>
      </c>
      <c r="B71" s="13">
        <f t="shared" ref="B71:G71" si="8">SUM(B72:B74)</f>
        <v>0</v>
      </c>
      <c r="C71" s="13">
        <f t="shared" si="8"/>
        <v>0</v>
      </c>
      <c r="D71" s="13">
        <f t="shared" si="8"/>
        <v>0</v>
      </c>
      <c r="E71" s="13">
        <f t="shared" si="8"/>
        <v>0</v>
      </c>
      <c r="F71" s="13">
        <f t="shared" si="8"/>
        <v>0</v>
      </c>
      <c r="G71" s="13">
        <f t="shared" si="8"/>
        <v>0</v>
      </c>
    </row>
    <row r="72" spans="1:7" ht="15" x14ac:dyDescent="0.25">
      <c r="A72" s="14" t="s">
        <v>75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</row>
    <row r="73" spans="1:7" ht="15" x14ac:dyDescent="0.25">
      <c r="A73" s="14" t="s">
        <v>76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</row>
    <row r="74" spans="1:7" ht="15" x14ac:dyDescent="0.25">
      <c r="A74" s="14" t="s">
        <v>77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</row>
    <row r="75" spans="1:7" ht="15" x14ac:dyDescent="0.25">
      <c r="A75" s="12" t="s">
        <v>78</v>
      </c>
      <c r="B75" s="13">
        <f t="shared" ref="B75:G75" si="9">SUM(B76:B82)</f>
        <v>0</v>
      </c>
      <c r="C75" s="13">
        <f t="shared" si="9"/>
        <v>0</v>
      </c>
      <c r="D75" s="13">
        <f t="shared" si="9"/>
        <v>0</v>
      </c>
      <c r="E75" s="13">
        <f t="shared" si="9"/>
        <v>0</v>
      </c>
      <c r="F75" s="13">
        <f t="shared" si="9"/>
        <v>0</v>
      </c>
      <c r="G75" s="13">
        <f t="shared" si="9"/>
        <v>0</v>
      </c>
    </row>
    <row r="76" spans="1:7" ht="15" x14ac:dyDescent="0.25">
      <c r="A76" s="14" t="s">
        <v>79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</row>
    <row r="77" spans="1:7" ht="15" x14ac:dyDescent="0.25">
      <c r="A77" s="14" t="s">
        <v>80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</row>
    <row r="78" spans="1:7" ht="15" x14ac:dyDescent="0.25">
      <c r="A78" s="14" t="s">
        <v>81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</row>
    <row r="79" spans="1:7" ht="15" x14ac:dyDescent="0.25">
      <c r="A79" s="14" t="s">
        <v>82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</row>
    <row r="80" spans="1:7" ht="15" x14ac:dyDescent="0.25">
      <c r="A80" s="14" t="s">
        <v>83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</row>
    <row r="81" spans="1:7" ht="15" x14ac:dyDescent="0.25">
      <c r="A81" s="14" t="s">
        <v>84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</row>
    <row r="82" spans="1:7" ht="15" x14ac:dyDescent="0.25">
      <c r="A82" s="14" t="s">
        <v>85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</row>
    <row r="83" spans="1:7" ht="15" x14ac:dyDescent="0.25">
      <c r="A83" s="18"/>
      <c r="B83" s="19"/>
      <c r="C83" s="19"/>
      <c r="D83" s="19"/>
      <c r="E83" s="19"/>
      <c r="F83" s="19"/>
      <c r="G83" s="19"/>
    </row>
    <row r="84" spans="1:7" ht="15" x14ac:dyDescent="0.25">
      <c r="A84" s="20" t="s">
        <v>86</v>
      </c>
      <c r="B84" s="11">
        <f t="shared" ref="B84:G84" si="10">SUM(B85,B93,B103,B113,B123,B133,B137,B146,B150)</f>
        <v>213283387.28</v>
      </c>
      <c r="C84" s="11">
        <f t="shared" si="10"/>
        <v>34890921.619999997</v>
      </c>
      <c r="D84" s="11">
        <f t="shared" si="10"/>
        <v>248174308.90000001</v>
      </c>
      <c r="E84" s="11">
        <f t="shared" si="10"/>
        <v>48224762.350000001</v>
      </c>
      <c r="F84" s="11">
        <f t="shared" si="10"/>
        <v>47338327.770000003</v>
      </c>
      <c r="G84" s="11">
        <f t="shared" si="10"/>
        <v>199949546.54999998</v>
      </c>
    </row>
    <row r="85" spans="1:7" ht="15" x14ac:dyDescent="0.25">
      <c r="A85" s="12" t="s">
        <v>13</v>
      </c>
      <c r="B85" s="13">
        <f t="shared" ref="B85:G85" si="11">SUM(B86:B92)</f>
        <v>50059989.640000001</v>
      </c>
      <c r="C85" s="13">
        <f t="shared" si="11"/>
        <v>2942447.29</v>
      </c>
      <c r="D85" s="13">
        <f t="shared" si="11"/>
        <v>53002436.93</v>
      </c>
      <c r="E85" s="13">
        <f t="shared" si="11"/>
        <v>9034744.6499999985</v>
      </c>
      <c r="F85" s="13">
        <f t="shared" si="11"/>
        <v>8781981.7299999986</v>
      </c>
      <c r="G85" s="13">
        <f t="shared" si="11"/>
        <v>43967692.279999994</v>
      </c>
    </row>
    <row r="86" spans="1:7" ht="15" x14ac:dyDescent="0.25">
      <c r="A86" s="14" t="s">
        <v>14</v>
      </c>
      <c r="B86" s="15">
        <v>33421334.640000001</v>
      </c>
      <c r="C86" s="15">
        <v>859165.69</v>
      </c>
      <c r="D86" s="16">
        <v>34280500.329999998</v>
      </c>
      <c r="E86" s="15">
        <v>7177751.1399999997</v>
      </c>
      <c r="F86" s="15">
        <v>7177751.1399999997</v>
      </c>
      <c r="G86" s="16">
        <v>27102749.189999998</v>
      </c>
    </row>
    <row r="87" spans="1:7" ht="15" x14ac:dyDescent="0.25">
      <c r="A87" s="14" t="s">
        <v>15</v>
      </c>
      <c r="B87" s="15">
        <v>0</v>
      </c>
      <c r="C87" s="15">
        <v>27000</v>
      </c>
      <c r="D87" s="16">
        <v>27000</v>
      </c>
      <c r="E87" s="15">
        <v>0</v>
      </c>
      <c r="F87" s="15">
        <v>0</v>
      </c>
      <c r="G87" s="16">
        <v>27000</v>
      </c>
    </row>
    <row r="88" spans="1:7" ht="15" x14ac:dyDescent="0.25">
      <c r="A88" s="14" t="s">
        <v>16</v>
      </c>
      <c r="B88" s="15">
        <v>6566655</v>
      </c>
      <c r="C88" s="15">
        <v>91243</v>
      </c>
      <c r="D88" s="16">
        <v>6657898</v>
      </c>
      <c r="E88" s="15">
        <v>16744.55</v>
      </c>
      <c r="F88" s="15">
        <v>16744.55</v>
      </c>
      <c r="G88" s="16">
        <v>6641153.4500000002</v>
      </c>
    </row>
    <row r="89" spans="1:7" ht="15" x14ac:dyDescent="0.25">
      <c r="A89" s="14" t="s">
        <v>17</v>
      </c>
      <c r="B89" s="15">
        <v>5000000</v>
      </c>
      <c r="C89" s="15">
        <v>0</v>
      </c>
      <c r="D89" s="16">
        <v>5000000</v>
      </c>
      <c r="E89" s="15">
        <v>797710.59</v>
      </c>
      <c r="F89" s="15">
        <v>544947.67000000004</v>
      </c>
      <c r="G89" s="16">
        <v>4202289.41</v>
      </c>
    </row>
    <row r="90" spans="1:7" ht="15" x14ac:dyDescent="0.25">
      <c r="A90" s="14" t="s">
        <v>18</v>
      </c>
      <c r="B90" s="15">
        <v>5072000</v>
      </c>
      <c r="C90" s="15">
        <v>1965038.6</v>
      </c>
      <c r="D90" s="16">
        <v>7037038.5999999996</v>
      </c>
      <c r="E90" s="15">
        <v>1042538.37</v>
      </c>
      <c r="F90" s="15">
        <v>1042538.37</v>
      </c>
      <c r="G90" s="16">
        <v>5994500.2299999995</v>
      </c>
    </row>
    <row r="91" spans="1:7" ht="15" x14ac:dyDescent="0.25">
      <c r="A91" s="14" t="s">
        <v>19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</row>
    <row r="92" spans="1:7" ht="15" x14ac:dyDescent="0.25">
      <c r="A92" s="14" t="s">
        <v>20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</row>
    <row r="93" spans="1:7" ht="15" x14ac:dyDescent="0.25">
      <c r="A93" s="12" t="s">
        <v>21</v>
      </c>
      <c r="B93" s="13">
        <f t="shared" ref="B93:G93" si="12">SUM(B94:B102)</f>
        <v>15933399.810000001</v>
      </c>
      <c r="C93" s="13">
        <f t="shared" si="12"/>
        <v>11263975.949999999</v>
      </c>
      <c r="D93" s="13">
        <f t="shared" si="12"/>
        <v>27197375.760000002</v>
      </c>
      <c r="E93" s="13">
        <f t="shared" si="12"/>
        <v>2929158.87</v>
      </c>
      <c r="F93" s="13">
        <f t="shared" si="12"/>
        <v>2491590.04</v>
      </c>
      <c r="G93" s="13">
        <f t="shared" si="12"/>
        <v>24268216.890000001</v>
      </c>
    </row>
    <row r="94" spans="1:7" ht="15" x14ac:dyDescent="0.25">
      <c r="A94" s="14" t="s">
        <v>22</v>
      </c>
      <c r="B94" s="15">
        <v>471920</v>
      </c>
      <c r="C94" s="15">
        <v>249420</v>
      </c>
      <c r="D94" s="16">
        <v>721340</v>
      </c>
      <c r="E94" s="15">
        <v>143017.04999999999</v>
      </c>
      <c r="F94" s="15">
        <v>121173.55</v>
      </c>
      <c r="G94" s="16">
        <v>578322.94999999995</v>
      </c>
    </row>
    <row r="95" spans="1:7" ht="15" x14ac:dyDescent="0.25">
      <c r="A95" s="14" t="s">
        <v>23</v>
      </c>
      <c r="B95" s="15">
        <v>110740</v>
      </c>
      <c r="C95" s="15">
        <v>-29000</v>
      </c>
      <c r="D95" s="16">
        <v>81740</v>
      </c>
      <c r="E95" s="15">
        <v>21070.94</v>
      </c>
      <c r="F95" s="15">
        <v>15579.3</v>
      </c>
      <c r="G95" s="16">
        <v>60669.06</v>
      </c>
    </row>
    <row r="96" spans="1:7" ht="15" x14ac:dyDescent="0.25">
      <c r="A96" s="14" t="s">
        <v>24</v>
      </c>
      <c r="B96" s="15">
        <v>16740</v>
      </c>
      <c r="C96" s="15">
        <v>0</v>
      </c>
      <c r="D96" s="16">
        <v>16740</v>
      </c>
      <c r="E96" s="15">
        <v>0</v>
      </c>
      <c r="F96" s="15">
        <v>0</v>
      </c>
      <c r="G96" s="16">
        <v>16740</v>
      </c>
    </row>
    <row r="97" spans="1:7" ht="15" x14ac:dyDescent="0.25">
      <c r="A97" s="14" t="s">
        <v>25</v>
      </c>
      <c r="B97" s="15">
        <v>2941030</v>
      </c>
      <c r="C97" s="15">
        <v>5845500</v>
      </c>
      <c r="D97" s="16">
        <v>8786530</v>
      </c>
      <c r="E97" s="15">
        <v>99775.35</v>
      </c>
      <c r="F97" s="15">
        <v>88675.16</v>
      </c>
      <c r="G97" s="16">
        <v>8686754.6500000004</v>
      </c>
    </row>
    <row r="98" spans="1:7" ht="15" x14ac:dyDescent="0.25">
      <c r="A98" s="21" t="s">
        <v>26</v>
      </c>
      <c r="B98" s="15">
        <v>249740</v>
      </c>
      <c r="C98" s="15">
        <v>3000</v>
      </c>
      <c r="D98" s="16">
        <v>252740</v>
      </c>
      <c r="E98" s="15">
        <v>1285.28</v>
      </c>
      <c r="F98" s="15">
        <v>414.96</v>
      </c>
      <c r="G98" s="16">
        <v>251454.72</v>
      </c>
    </row>
    <row r="99" spans="1:7" ht="15" x14ac:dyDescent="0.25">
      <c r="A99" s="14" t="s">
        <v>27</v>
      </c>
      <c r="B99" s="15">
        <v>9015480</v>
      </c>
      <c r="C99" s="15">
        <v>1015000</v>
      </c>
      <c r="D99" s="16">
        <v>10030480</v>
      </c>
      <c r="E99" s="15">
        <v>2189036.0499999998</v>
      </c>
      <c r="F99" s="15">
        <v>1961590.04</v>
      </c>
      <c r="G99" s="16">
        <v>7841443.9500000002</v>
      </c>
    </row>
    <row r="100" spans="1:7" ht="15" x14ac:dyDescent="0.25">
      <c r="A100" s="14" t="s">
        <v>28</v>
      </c>
      <c r="B100" s="15">
        <v>434400</v>
      </c>
      <c r="C100" s="15">
        <v>2197000</v>
      </c>
      <c r="D100" s="16">
        <v>2631400</v>
      </c>
      <c r="E100" s="15">
        <v>13079</v>
      </c>
      <c r="F100" s="15">
        <v>0</v>
      </c>
      <c r="G100" s="16">
        <v>2618321</v>
      </c>
    </row>
    <row r="101" spans="1:7" ht="15" x14ac:dyDescent="0.25">
      <c r="A101" s="14" t="s">
        <v>29</v>
      </c>
      <c r="B101" s="15">
        <v>50700</v>
      </c>
      <c r="C101" s="15">
        <v>1671000</v>
      </c>
      <c r="D101" s="16">
        <v>1721700</v>
      </c>
      <c r="E101" s="15">
        <v>0</v>
      </c>
      <c r="F101" s="15">
        <v>0</v>
      </c>
      <c r="G101" s="16">
        <v>1721700</v>
      </c>
    </row>
    <row r="102" spans="1:7" ht="15" x14ac:dyDescent="0.25">
      <c r="A102" s="14" t="s">
        <v>30</v>
      </c>
      <c r="B102" s="15">
        <v>2642649.81</v>
      </c>
      <c r="C102" s="15">
        <v>312055.95</v>
      </c>
      <c r="D102" s="16">
        <v>2954705.7600000002</v>
      </c>
      <c r="E102" s="15">
        <v>461895.2</v>
      </c>
      <c r="F102" s="15">
        <v>304157.03000000003</v>
      </c>
      <c r="G102" s="16">
        <v>2492810.56</v>
      </c>
    </row>
    <row r="103" spans="1:7" ht="15" x14ac:dyDescent="0.25">
      <c r="A103" s="12" t="s">
        <v>31</v>
      </c>
      <c r="B103" s="13">
        <f t="shared" ref="B103:G103" si="13">SUM(B104:B112)</f>
        <v>18289874.010000002</v>
      </c>
      <c r="C103" s="13">
        <f t="shared" si="13"/>
        <v>626128.79</v>
      </c>
      <c r="D103" s="13">
        <f t="shared" si="13"/>
        <v>18916002.800000001</v>
      </c>
      <c r="E103" s="13">
        <f t="shared" si="13"/>
        <v>4295328.68</v>
      </c>
      <c r="F103" s="13">
        <f t="shared" si="13"/>
        <v>4153845.08</v>
      </c>
      <c r="G103" s="13">
        <f t="shared" si="13"/>
        <v>14620674.120000001</v>
      </c>
    </row>
    <row r="104" spans="1:7" ht="15" x14ac:dyDescent="0.25">
      <c r="A104" s="14" t="s">
        <v>32</v>
      </c>
      <c r="B104" s="15">
        <v>3000</v>
      </c>
      <c r="C104" s="15">
        <v>1188593</v>
      </c>
      <c r="D104" s="16">
        <v>1191593</v>
      </c>
      <c r="E104" s="15">
        <v>736</v>
      </c>
      <c r="F104" s="15">
        <v>476</v>
      </c>
      <c r="G104" s="16">
        <v>1190857</v>
      </c>
    </row>
    <row r="105" spans="1:7" ht="15" x14ac:dyDescent="0.25">
      <c r="A105" s="14" t="s">
        <v>33</v>
      </c>
      <c r="B105" s="15">
        <v>33060</v>
      </c>
      <c r="C105" s="15">
        <v>0</v>
      </c>
      <c r="D105" s="16">
        <v>33060</v>
      </c>
      <c r="E105" s="15">
        <v>26514.28</v>
      </c>
      <c r="F105" s="15">
        <v>26514.28</v>
      </c>
      <c r="G105" s="16">
        <v>6545.7200000000012</v>
      </c>
    </row>
    <row r="106" spans="1:7" ht="15" x14ac:dyDescent="0.25">
      <c r="A106" s="14" t="s">
        <v>34</v>
      </c>
      <c r="B106" s="15">
        <v>2607894.54</v>
      </c>
      <c r="C106" s="15">
        <v>2948535.79</v>
      </c>
      <c r="D106" s="16">
        <v>5556430.3300000001</v>
      </c>
      <c r="E106" s="15">
        <v>629230.27</v>
      </c>
      <c r="F106" s="15">
        <v>609742.27</v>
      </c>
      <c r="G106" s="16">
        <v>4927200.0600000005</v>
      </c>
    </row>
    <row r="107" spans="1:7" ht="15" x14ac:dyDescent="0.25">
      <c r="A107" s="14" t="s">
        <v>35</v>
      </c>
      <c r="B107" s="15">
        <v>1605040</v>
      </c>
      <c r="C107" s="15">
        <v>-200000</v>
      </c>
      <c r="D107" s="16">
        <v>1405040</v>
      </c>
      <c r="E107" s="15">
        <v>444236.96</v>
      </c>
      <c r="F107" s="15">
        <v>444236.96</v>
      </c>
      <c r="G107" s="16">
        <v>960803.04</v>
      </c>
    </row>
    <row r="108" spans="1:7" ht="15" x14ac:dyDescent="0.25">
      <c r="A108" s="14" t="s">
        <v>36</v>
      </c>
      <c r="B108" s="15">
        <v>1428000</v>
      </c>
      <c r="C108" s="15">
        <v>8000</v>
      </c>
      <c r="D108" s="16">
        <v>1436000</v>
      </c>
      <c r="E108" s="15">
        <v>106114.8</v>
      </c>
      <c r="F108" s="15">
        <v>59940.2</v>
      </c>
      <c r="G108" s="16">
        <v>1329885.2</v>
      </c>
    </row>
    <row r="109" spans="1:7" ht="15" x14ac:dyDescent="0.25">
      <c r="A109" s="14" t="s">
        <v>37</v>
      </c>
      <c r="B109" s="15">
        <v>0</v>
      </c>
      <c r="C109" s="15">
        <v>30000</v>
      </c>
      <c r="D109" s="16">
        <v>30000</v>
      </c>
      <c r="E109" s="15">
        <v>0</v>
      </c>
      <c r="F109" s="15">
        <v>0</v>
      </c>
      <c r="G109" s="16">
        <v>30000</v>
      </c>
    </row>
    <row r="110" spans="1:7" ht="15" x14ac:dyDescent="0.25">
      <c r="A110" s="14" t="s">
        <v>38</v>
      </c>
      <c r="B110" s="15">
        <v>35820</v>
      </c>
      <c r="C110" s="15">
        <v>31000</v>
      </c>
      <c r="D110" s="16">
        <v>66820</v>
      </c>
      <c r="E110" s="15">
        <v>4547</v>
      </c>
      <c r="F110" s="15">
        <v>2738</v>
      </c>
      <c r="G110" s="16">
        <v>62273</v>
      </c>
    </row>
    <row r="111" spans="1:7" ht="15" x14ac:dyDescent="0.25">
      <c r="A111" s="14" t="s">
        <v>39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</row>
    <row r="112" spans="1:7" ht="15" x14ac:dyDescent="0.25">
      <c r="A112" s="14" t="s">
        <v>40</v>
      </c>
      <c r="B112" s="15">
        <v>12577059.470000001</v>
      </c>
      <c r="C112" s="15">
        <v>-3380000</v>
      </c>
      <c r="D112" s="16">
        <v>9197059.4700000007</v>
      </c>
      <c r="E112" s="15">
        <v>3083949.37</v>
      </c>
      <c r="F112" s="15">
        <v>3010197.37</v>
      </c>
      <c r="G112" s="16">
        <v>6113110.1000000006</v>
      </c>
    </row>
    <row r="113" spans="1:7" ht="15" x14ac:dyDescent="0.25">
      <c r="A113" s="12" t="s">
        <v>41</v>
      </c>
      <c r="B113" s="13">
        <f t="shared" ref="B113:G113" si="14">SUM(B114:B122)</f>
        <v>200000</v>
      </c>
      <c r="C113" s="13">
        <f t="shared" si="14"/>
        <v>400000</v>
      </c>
      <c r="D113" s="13">
        <f t="shared" si="14"/>
        <v>600000</v>
      </c>
      <c r="E113" s="13">
        <f t="shared" si="14"/>
        <v>0</v>
      </c>
      <c r="F113" s="13">
        <f t="shared" si="14"/>
        <v>0</v>
      </c>
      <c r="G113" s="13">
        <f t="shared" si="14"/>
        <v>600000</v>
      </c>
    </row>
    <row r="114" spans="1:7" ht="15" x14ac:dyDescent="0.25">
      <c r="A114" s="14" t="s">
        <v>42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</row>
    <row r="115" spans="1:7" ht="15" x14ac:dyDescent="0.25">
      <c r="A115" s="14" t="s">
        <v>43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</row>
    <row r="116" spans="1:7" ht="15" x14ac:dyDescent="0.25">
      <c r="A116" s="14" t="s">
        <v>44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</row>
    <row r="117" spans="1:7" ht="15" x14ac:dyDescent="0.25">
      <c r="A117" s="14" t="s">
        <v>45</v>
      </c>
      <c r="B117" s="15">
        <v>200000</v>
      </c>
      <c r="C117" s="15">
        <v>400000</v>
      </c>
      <c r="D117" s="16">
        <v>600000</v>
      </c>
      <c r="E117" s="15">
        <v>0</v>
      </c>
      <c r="F117" s="15">
        <v>0</v>
      </c>
      <c r="G117" s="16">
        <v>600000</v>
      </c>
    </row>
    <row r="118" spans="1:7" ht="15" x14ac:dyDescent="0.25">
      <c r="A118" s="14" t="s">
        <v>46</v>
      </c>
      <c r="B118" s="16">
        <v>0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</row>
    <row r="119" spans="1:7" ht="15" x14ac:dyDescent="0.25">
      <c r="A119" s="14" t="s">
        <v>47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</row>
    <row r="120" spans="1:7" ht="15" x14ac:dyDescent="0.25">
      <c r="A120" s="14" t="s">
        <v>48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</row>
    <row r="121" spans="1:7" ht="15" x14ac:dyDescent="0.25">
      <c r="A121" s="14" t="s">
        <v>49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</row>
    <row r="122" spans="1:7" ht="15" x14ac:dyDescent="0.25">
      <c r="A122" s="14" t="s">
        <v>50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</row>
    <row r="123" spans="1:7" ht="15" x14ac:dyDescent="0.25">
      <c r="A123" s="12" t="s">
        <v>51</v>
      </c>
      <c r="B123" s="13">
        <f t="shared" ref="B123:G123" si="15">SUM(B124:B132)</f>
        <v>4204040</v>
      </c>
      <c r="C123" s="13">
        <f t="shared" si="15"/>
        <v>4071540</v>
      </c>
      <c r="D123" s="13">
        <f t="shared" si="15"/>
        <v>8275580</v>
      </c>
      <c r="E123" s="13">
        <f t="shared" si="15"/>
        <v>1834821.76</v>
      </c>
      <c r="F123" s="13">
        <f t="shared" si="15"/>
        <v>1820989.99</v>
      </c>
      <c r="G123" s="13">
        <f t="shared" si="15"/>
        <v>6440758.2399999993</v>
      </c>
    </row>
    <row r="124" spans="1:7" ht="15" x14ac:dyDescent="0.25">
      <c r="A124" s="14" t="s">
        <v>52</v>
      </c>
      <c r="B124" s="15">
        <v>240600</v>
      </c>
      <c r="C124" s="15">
        <v>394140</v>
      </c>
      <c r="D124" s="16">
        <v>634740</v>
      </c>
      <c r="E124" s="15">
        <v>13926.78</v>
      </c>
      <c r="F124" s="15">
        <v>5990</v>
      </c>
      <c r="G124" s="16">
        <v>620813.22</v>
      </c>
    </row>
    <row r="125" spans="1:7" ht="15" x14ac:dyDescent="0.25">
      <c r="A125" s="14" t="s">
        <v>53</v>
      </c>
      <c r="B125" s="15">
        <v>25800</v>
      </c>
      <c r="C125" s="15">
        <v>90000</v>
      </c>
      <c r="D125" s="16">
        <v>115800</v>
      </c>
      <c r="E125" s="15">
        <v>0</v>
      </c>
      <c r="F125" s="15">
        <v>0</v>
      </c>
      <c r="G125" s="16">
        <v>115800</v>
      </c>
    </row>
    <row r="126" spans="1:7" ht="15" x14ac:dyDescent="0.25">
      <c r="A126" s="14" t="s">
        <v>54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</row>
    <row r="127" spans="1:7" ht="15" x14ac:dyDescent="0.25">
      <c r="A127" s="14" t="s">
        <v>55</v>
      </c>
      <c r="B127" s="15">
        <v>3824000</v>
      </c>
      <c r="C127" s="15">
        <v>2446000</v>
      </c>
      <c r="D127" s="16">
        <v>6270000</v>
      </c>
      <c r="E127" s="15">
        <v>1814999.99</v>
      </c>
      <c r="F127" s="15">
        <v>1814999.99</v>
      </c>
      <c r="G127" s="16">
        <v>4455000.01</v>
      </c>
    </row>
    <row r="128" spans="1:7" ht="15" x14ac:dyDescent="0.25">
      <c r="A128" s="14" t="s">
        <v>56</v>
      </c>
      <c r="B128" s="16">
        <v>0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</row>
    <row r="129" spans="1:7" ht="15" x14ac:dyDescent="0.25">
      <c r="A129" s="14" t="s">
        <v>57</v>
      </c>
      <c r="B129" s="15">
        <v>113640</v>
      </c>
      <c r="C129" s="15">
        <v>39600</v>
      </c>
      <c r="D129" s="16">
        <v>153240</v>
      </c>
      <c r="E129" s="15">
        <v>5894.99</v>
      </c>
      <c r="F129" s="15">
        <v>0</v>
      </c>
      <c r="G129" s="16">
        <v>147345.01</v>
      </c>
    </row>
    <row r="130" spans="1:7" ht="15" x14ac:dyDescent="0.25">
      <c r="A130" s="14" t="s">
        <v>58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</row>
    <row r="131" spans="1:7" ht="15" x14ac:dyDescent="0.25">
      <c r="A131" s="14" t="s">
        <v>59</v>
      </c>
      <c r="B131" s="15">
        <v>0</v>
      </c>
      <c r="C131" s="15">
        <v>1100000</v>
      </c>
      <c r="D131" s="16">
        <v>1100000</v>
      </c>
      <c r="E131" s="15">
        <v>0</v>
      </c>
      <c r="F131" s="15">
        <v>0</v>
      </c>
      <c r="G131" s="16">
        <v>1100000</v>
      </c>
    </row>
    <row r="132" spans="1:7" ht="15" x14ac:dyDescent="0.25">
      <c r="A132" s="14" t="s">
        <v>60</v>
      </c>
      <c r="B132" s="15">
        <v>0</v>
      </c>
      <c r="C132" s="15">
        <v>1800</v>
      </c>
      <c r="D132" s="16">
        <v>1800</v>
      </c>
      <c r="E132" s="15">
        <v>0</v>
      </c>
      <c r="F132" s="15">
        <v>0</v>
      </c>
      <c r="G132" s="16">
        <v>1800</v>
      </c>
    </row>
    <row r="133" spans="1:7" ht="15" x14ac:dyDescent="0.25">
      <c r="A133" s="12" t="s">
        <v>61</v>
      </c>
      <c r="B133" s="13">
        <f t="shared" ref="B133:G133" si="16">SUM(B134:B136)</f>
        <v>121488940.98</v>
      </c>
      <c r="C133" s="13">
        <f t="shared" si="16"/>
        <v>15586829.59</v>
      </c>
      <c r="D133" s="13">
        <f t="shared" si="16"/>
        <v>137075770.56999999</v>
      </c>
      <c r="E133" s="13">
        <f t="shared" si="16"/>
        <v>29630584.649999999</v>
      </c>
      <c r="F133" s="13">
        <f t="shared" si="16"/>
        <v>29589797.190000001</v>
      </c>
      <c r="G133" s="13">
        <f t="shared" si="16"/>
        <v>107445185.91999999</v>
      </c>
    </row>
    <row r="134" spans="1:7" ht="15" x14ac:dyDescent="0.25">
      <c r="A134" s="14" t="s">
        <v>62</v>
      </c>
      <c r="B134" s="15">
        <v>121488940.98</v>
      </c>
      <c r="C134" s="15">
        <v>15586829.59</v>
      </c>
      <c r="D134" s="16">
        <v>137075770.56999999</v>
      </c>
      <c r="E134" s="15">
        <v>29630584.649999999</v>
      </c>
      <c r="F134" s="15">
        <v>29589797.190000001</v>
      </c>
      <c r="G134" s="16">
        <v>107445185.91999999</v>
      </c>
    </row>
    <row r="135" spans="1:7" ht="15" x14ac:dyDescent="0.25">
      <c r="A135" s="14" t="s">
        <v>63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</row>
    <row r="136" spans="1:7" ht="15" x14ac:dyDescent="0.25">
      <c r="A136" s="14" t="s">
        <v>64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</row>
    <row r="137" spans="1:7" ht="15" x14ac:dyDescent="0.25">
      <c r="A137" s="12" t="s">
        <v>65</v>
      </c>
      <c r="B137" s="13">
        <f t="shared" ref="B137:G137" si="17">SUM(B138:B142,B144:B145)</f>
        <v>0</v>
      </c>
      <c r="C137" s="13">
        <f t="shared" si="17"/>
        <v>0</v>
      </c>
      <c r="D137" s="13">
        <f t="shared" si="17"/>
        <v>0</v>
      </c>
      <c r="E137" s="13">
        <f t="shared" si="17"/>
        <v>0</v>
      </c>
      <c r="F137" s="13">
        <f t="shared" si="17"/>
        <v>0</v>
      </c>
      <c r="G137" s="13">
        <f t="shared" si="17"/>
        <v>0</v>
      </c>
    </row>
    <row r="138" spans="1:7" ht="15" x14ac:dyDescent="0.25">
      <c r="A138" s="14" t="s">
        <v>66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</row>
    <row r="139" spans="1:7" ht="15" x14ac:dyDescent="0.25">
      <c r="A139" s="14" t="s">
        <v>67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</row>
    <row r="140" spans="1:7" ht="15" x14ac:dyDescent="0.25">
      <c r="A140" s="14" t="s">
        <v>68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</row>
    <row r="141" spans="1:7" ht="15" x14ac:dyDescent="0.25">
      <c r="A141" s="14" t="s">
        <v>69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</row>
    <row r="142" spans="1:7" ht="15" x14ac:dyDescent="0.25">
      <c r="A142" s="14" t="s">
        <v>70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</row>
    <row r="143" spans="1:7" ht="15" x14ac:dyDescent="0.25">
      <c r="A143" s="14" t="s">
        <v>71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</row>
    <row r="144" spans="1:7" ht="15" x14ac:dyDescent="0.25">
      <c r="A144" s="14" t="s">
        <v>72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</row>
    <row r="145" spans="1:7" ht="15" x14ac:dyDescent="0.25">
      <c r="A145" s="14" t="s">
        <v>73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</row>
    <row r="146" spans="1:7" ht="15" x14ac:dyDescent="0.25">
      <c r="A146" s="12" t="s">
        <v>74</v>
      </c>
      <c r="B146" s="13">
        <f t="shared" ref="B146:G146" si="18">SUM(B147:B149)</f>
        <v>0</v>
      </c>
      <c r="C146" s="13">
        <f t="shared" si="18"/>
        <v>0</v>
      </c>
      <c r="D146" s="13">
        <f t="shared" si="18"/>
        <v>0</v>
      </c>
      <c r="E146" s="13">
        <f t="shared" si="18"/>
        <v>0</v>
      </c>
      <c r="F146" s="13">
        <f t="shared" si="18"/>
        <v>0</v>
      </c>
      <c r="G146" s="13">
        <f t="shared" si="18"/>
        <v>0</v>
      </c>
    </row>
    <row r="147" spans="1:7" ht="15" x14ac:dyDescent="0.25">
      <c r="A147" s="14" t="s">
        <v>75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</row>
    <row r="148" spans="1:7" ht="15" x14ac:dyDescent="0.25">
      <c r="A148" s="14" t="s">
        <v>76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</row>
    <row r="149" spans="1:7" ht="15" x14ac:dyDescent="0.25">
      <c r="A149" s="14" t="s">
        <v>77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</row>
    <row r="150" spans="1:7" ht="15" x14ac:dyDescent="0.25">
      <c r="A150" s="12" t="s">
        <v>78</v>
      </c>
      <c r="B150" s="13">
        <f t="shared" ref="B150:G150" si="19">SUM(B151:B157)</f>
        <v>3107142.84</v>
      </c>
      <c r="C150" s="13">
        <f t="shared" si="19"/>
        <v>0</v>
      </c>
      <c r="D150" s="13">
        <f t="shared" si="19"/>
        <v>3107142.84</v>
      </c>
      <c r="E150" s="13">
        <f t="shared" si="19"/>
        <v>500123.74</v>
      </c>
      <c r="F150" s="13">
        <f t="shared" si="19"/>
        <v>500123.74</v>
      </c>
      <c r="G150" s="13">
        <f t="shared" si="19"/>
        <v>2607019.1</v>
      </c>
    </row>
    <row r="151" spans="1:7" ht="15" x14ac:dyDescent="0.25">
      <c r="A151" s="14" t="s">
        <v>79</v>
      </c>
      <c r="B151" s="15">
        <v>1607142.84</v>
      </c>
      <c r="C151" s="15">
        <v>0</v>
      </c>
      <c r="D151" s="16">
        <v>1607142.84</v>
      </c>
      <c r="E151" s="15">
        <v>267857.14</v>
      </c>
      <c r="F151" s="15">
        <v>267857.14</v>
      </c>
      <c r="G151" s="16">
        <v>1339285.7000000002</v>
      </c>
    </row>
    <row r="152" spans="1:7" ht="15" x14ac:dyDescent="0.25">
      <c r="A152" s="14" t="s">
        <v>80</v>
      </c>
      <c r="B152" s="15">
        <v>1500000</v>
      </c>
      <c r="C152" s="15">
        <v>0</v>
      </c>
      <c r="D152" s="16">
        <v>1500000</v>
      </c>
      <c r="E152" s="15">
        <v>232266.6</v>
      </c>
      <c r="F152" s="15">
        <v>232266.6</v>
      </c>
      <c r="G152" s="16">
        <v>1267733.3999999999</v>
      </c>
    </row>
    <row r="153" spans="1:7" ht="15" x14ac:dyDescent="0.25">
      <c r="A153" s="14" t="s">
        <v>81</v>
      </c>
      <c r="B153" s="16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</row>
    <row r="154" spans="1:7" ht="15" x14ac:dyDescent="0.25">
      <c r="A154" s="21" t="s">
        <v>82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</row>
    <row r="155" spans="1:7" ht="15" x14ac:dyDescent="0.25">
      <c r="A155" s="14" t="s">
        <v>83</v>
      </c>
      <c r="B155" s="16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</row>
    <row r="156" spans="1:7" ht="15" x14ac:dyDescent="0.25">
      <c r="A156" s="14" t="s">
        <v>84</v>
      </c>
      <c r="B156" s="16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</row>
    <row r="157" spans="1:7" ht="15" x14ac:dyDescent="0.25">
      <c r="A157" s="14" t="s">
        <v>85</v>
      </c>
      <c r="B157" s="16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</row>
    <row r="158" spans="1:7" ht="15" x14ac:dyDescent="0.25">
      <c r="A158" s="22"/>
      <c r="B158" s="19"/>
      <c r="C158" s="19"/>
      <c r="D158" s="19"/>
      <c r="E158" s="19"/>
      <c r="F158" s="19"/>
      <c r="G158" s="19"/>
    </row>
    <row r="159" spans="1:7" ht="15" x14ac:dyDescent="0.25">
      <c r="A159" s="23" t="s">
        <v>87</v>
      </c>
      <c r="B159" s="11">
        <f t="shared" ref="B159:G159" si="20">B9+B84</f>
        <v>418473491.61000001</v>
      </c>
      <c r="C159" s="11">
        <f t="shared" si="20"/>
        <v>80722888.739999995</v>
      </c>
      <c r="D159" s="11">
        <f t="shared" si="20"/>
        <v>499196380.35000002</v>
      </c>
      <c r="E159" s="11">
        <f t="shared" si="20"/>
        <v>87536217.680000007</v>
      </c>
      <c r="F159" s="11">
        <f t="shared" si="20"/>
        <v>85550259.189999998</v>
      </c>
      <c r="G159" s="11">
        <f t="shared" si="20"/>
        <v>411660162.66999996</v>
      </c>
    </row>
    <row r="160" spans="1:7" ht="15" x14ac:dyDescent="0.25">
      <c r="A160" s="24"/>
      <c r="B160" s="25"/>
      <c r="C160" s="25"/>
      <c r="D160" s="25"/>
      <c r="E160" s="25"/>
      <c r="F160" s="25"/>
      <c r="G160" s="25"/>
    </row>
    <row r="161" spans="1:1" ht="15" hidden="1" x14ac:dyDescent="0.25">
      <c r="A161" s="2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2019-05-01T17:20:01Z</dcterms:created>
  <dcterms:modified xsi:type="dcterms:W3CDTF">2019-05-01T17:20:31Z</dcterms:modified>
</cp:coreProperties>
</file>