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e 2019\"/>
    </mc:Choice>
  </mc:AlternateContent>
  <bookViews>
    <workbookView xWindow="0" yWindow="0" windowWidth="15075" windowHeight="1185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G67" i="1"/>
  <c r="F67" i="1"/>
  <c r="E67" i="1"/>
  <c r="D67" i="1"/>
  <c r="C67" i="1"/>
  <c r="B67" i="1"/>
  <c r="G59" i="1"/>
  <c r="F59" i="1"/>
  <c r="E59" i="1"/>
  <c r="D59" i="1"/>
  <c r="C59" i="1"/>
  <c r="B59" i="1"/>
  <c r="G54" i="1"/>
  <c r="F54" i="1"/>
  <c r="F65" i="1" s="1"/>
  <c r="E54" i="1"/>
  <c r="D54" i="1"/>
  <c r="C54" i="1"/>
  <c r="B54" i="1"/>
  <c r="B65" i="1" s="1"/>
  <c r="G45" i="1"/>
  <c r="G65" i="1" s="1"/>
  <c r="F45" i="1"/>
  <c r="E45" i="1"/>
  <c r="E65" i="1" s="1"/>
  <c r="D45" i="1"/>
  <c r="D65" i="1" s="1"/>
  <c r="C45" i="1"/>
  <c r="C65" i="1" s="1"/>
  <c r="B45" i="1"/>
  <c r="G37" i="1"/>
  <c r="F37" i="1"/>
  <c r="E37" i="1"/>
  <c r="D37" i="1"/>
  <c r="C37" i="1"/>
  <c r="B37" i="1"/>
  <c r="G35" i="1"/>
  <c r="F35" i="1"/>
  <c r="E35" i="1"/>
  <c r="D35" i="1"/>
  <c r="C35" i="1"/>
  <c r="B35" i="1"/>
  <c r="G28" i="1"/>
  <c r="F28" i="1"/>
  <c r="E28" i="1"/>
  <c r="D28" i="1"/>
  <c r="C28" i="1"/>
  <c r="B28" i="1"/>
  <c r="G16" i="1"/>
  <c r="G41" i="1" s="1"/>
  <c r="F16" i="1"/>
  <c r="F41" i="1" s="1"/>
  <c r="E16" i="1"/>
  <c r="E41" i="1" s="1"/>
  <c r="E70" i="1" s="1"/>
  <c r="D16" i="1"/>
  <c r="D41" i="1" s="1"/>
  <c r="D70" i="1" s="1"/>
  <c r="C16" i="1"/>
  <c r="C41" i="1" s="1"/>
  <c r="C70" i="1" s="1"/>
  <c r="B16" i="1"/>
  <c r="B41" i="1" s="1"/>
  <c r="A4" i="1"/>
  <c r="A2" i="1"/>
  <c r="B70" i="1" l="1"/>
  <c r="F70" i="1"/>
  <c r="G70" i="1"/>
  <c r="G4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<sst xmlns="http://schemas.openxmlformats.org/spreadsheetml/2006/main" count="73" uniqueCount="73">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</sst>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4" fontId="5" fillId="0" borderId="12" xfId="1" applyNumberFormat="1" applyFont="1" applyFill="1" applyBorder="1" applyAlignment="1" applyProtection="1">
      <alignment vertical="center"/>
      <protection locked="0"/>
    </xf>
    <xf numFmtId="0" fontId="6" fillId="0" borderId="0" xfId="0" applyFont="1"/>
    <xf numFmtId="0" fontId="0" fillId="0" borderId="12" xfId="0" applyFill="1" applyBorder="1" applyAlignment="1">
      <alignment horizontal="left" indent="6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9"/>
    </xf>
    <xf numFmtId="4" fontId="5" fillId="0" borderId="0" xfId="1" applyNumberFormat="1" applyFont="1"/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2">
    <cellStyle name="Millares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8.%20ESTADO%20DE%20SITUACION%20FINANCIERA%20DETALLADO%20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15" x14ac:dyDescent="0.25">
      <c r="A2" s="3" t="str">
        <f>ENTE_PUBLICO_A</f>
        <v>Municipio de Valle de Santiago, Gto., Gobierno del Estado de Guanajuato (a)</v>
      </c>
      <c r="B2" s="4"/>
      <c r="C2" s="4"/>
      <c r="D2" s="4"/>
      <c r="E2" s="4"/>
      <c r="F2" s="4"/>
      <c r="G2" s="5"/>
    </row>
    <row r="3" spans="1:8" ht="15" x14ac:dyDescent="0.25">
      <c r="A3" s="6" t="s">
        <v>1</v>
      </c>
      <c r="B3" s="7"/>
      <c r="C3" s="7"/>
      <c r="D3" s="7"/>
      <c r="E3" s="7"/>
      <c r="F3" s="7"/>
      <c r="G3" s="8"/>
    </row>
    <row r="4" spans="1:8" ht="15" x14ac:dyDescent="0.25">
      <c r="A4" s="9" t="str">
        <f>TRIMESTRE</f>
        <v>Del 1 de enero al 30 de marzo de 2019 (b)</v>
      </c>
      <c r="B4" s="10"/>
      <c r="C4" s="10"/>
      <c r="D4" s="10"/>
      <c r="E4" s="10"/>
      <c r="F4" s="10"/>
      <c r="G4" s="11"/>
    </row>
    <row r="5" spans="1:8" ht="15" x14ac:dyDescent="0.25">
      <c r="A5" s="12" t="s">
        <v>2</v>
      </c>
      <c r="B5" s="13"/>
      <c r="C5" s="13"/>
      <c r="D5" s="13"/>
      <c r="E5" s="13"/>
      <c r="F5" s="13"/>
      <c r="G5" s="14"/>
    </row>
    <row r="6" spans="1:8" ht="15" x14ac:dyDescent="0.2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 x14ac:dyDescent="0.25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5" x14ac:dyDescent="0.25">
      <c r="A8" s="20" t="s">
        <v>11</v>
      </c>
      <c r="B8" s="21"/>
      <c r="C8" s="21"/>
      <c r="D8" s="21"/>
      <c r="E8" s="21"/>
      <c r="F8" s="21"/>
      <c r="G8" s="21"/>
    </row>
    <row r="9" spans="1:8" ht="14.25" customHeight="1" x14ac:dyDescent="0.25">
      <c r="A9" s="22" t="s">
        <v>12</v>
      </c>
      <c r="B9" s="23">
        <v>18497121.5</v>
      </c>
      <c r="C9" s="23">
        <v>0</v>
      </c>
      <c r="D9" s="23">
        <v>18497121.5</v>
      </c>
      <c r="E9" s="23">
        <v>14435472.199999999</v>
      </c>
      <c r="F9" s="23">
        <v>14435472.199999999</v>
      </c>
      <c r="G9" s="23">
        <v>-4061649.3000000007</v>
      </c>
      <c r="H9" s="24"/>
    </row>
    <row r="10" spans="1:8" ht="14.25" customHeight="1" x14ac:dyDescent="0.25">
      <c r="A10" s="22" t="s">
        <v>13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8" ht="14.25" customHeight="1" x14ac:dyDescent="0.25">
      <c r="A11" s="22" t="s">
        <v>14</v>
      </c>
      <c r="B11" s="23">
        <v>5935390.8399999999</v>
      </c>
      <c r="C11" s="23">
        <v>-4620390.84</v>
      </c>
      <c r="D11" s="23">
        <v>1315000</v>
      </c>
      <c r="E11" s="23">
        <v>42700</v>
      </c>
      <c r="F11" s="23">
        <v>42700</v>
      </c>
      <c r="G11" s="23">
        <v>-5892690.8399999999</v>
      </c>
    </row>
    <row r="12" spans="1:8" ht="14.25" customHeight="1" x14ac:dyDescent="0.25">
      <c r="A12" s="22" t="s">
        <v>15</v>
      </c>
      <c r="B12" s="23">
        <v>26042400.510000002</v>
      </c>
      <c r="C12" s="23">
        <v>0</v>
      </c>
      <c r="D12" s="23">
        <v>26042400.510000002</v>
      </c>
      <c r="E12" s="23">
        <v>5119509.57</v>
      </c>
      <c r="F12" s="23">
        <v>5119509.57</v>
      </c>
      <c r="G12" s="23">
        <v>-20922890.940000001</v>
      </c>
    </row>
    <row r="13" spans="1:8" ht="14.25" customHeight="1" x14ac:dyDescent="0.25">
      <c r="A13" s="22" t="s">
        <v>16</v>
      </c>
      <c r="B13" s="23">
        <v>4186177.3</v>
      </c>
      <c r="C13" s="23">
        <v>0</v>
      </c>
      <c r="D13" s="23">
        <v>4186177.3</v>
      </c>
      <c r="E13" s="23">
        <v>899128.52</v>
      </c>
      <c r="F13" s="23">
        <v>899128.52</v>
      </c>
      <c r="G13" s="23">
        <v>-3287048.78</v>
      </c>
    </row>
    <row r="14" spans="1:8" ht="14.25" customHeight="1" x14ac:dyDescent="0.25">
      <c r="A14" s="22" t="s">
        <v>17</v>
      </c>
      <c r="B14" s="23">
        <v>2185220.64</v>
      </c>
      <c r="C14" s="23">
        <v>0</v>
      </c>
      <c r="D14" s="23">
        <v>2185220.64</v>
      </c>
      <c r="E14" s="23">
        <v>653058.48</v>
      </c>
      <c r="F14" s="23">
        <v>653058.48</v>
      </c>
      <c r="G14" s="23">
        <v>-1532162.1600000001</v>
      </c>
    </row>
    <row r="15" spans="1:8" ht="14.25" customHeight="1" x14ac:dyDescent="0.25">
      <c r="A15" s="22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8" ht="15" x14ac:dyDescent="0.25">
      <c r="A16" s="25" t="s">
        <v>19</v>
      </c>
      <c r="B16" s="26">
        <f t="shared" ref="B16:G16" si="0">SUM(B17:B27)</f>
        <v>142969580</v>
      </c>
      <c r="C16" s="26">
        <f t="shared" si="0"/>
        <v>4419031.9000000004</v>
      </c>
      <c r="D16" s="26">
        <f t="shared" si="0"/>
        <v>147388611.90000001</v>
      </c>
      <c r="E16" s="26">
        <f t="shared" si="0"/>
        <v>39375027.260000005</v>
      </c>
      <c r="F16" s="26">
        <f t="shared" si="0"/>
        <v>39375027.260000005</v>
      </c>
      <c r="G16" s="26">
        <f t="shared" si="0"/>
        <v>-103594552.73999999</v>
      </c>
    </row>
    <row r="17" spans="1:7" ht="15" x14ac:dyDescent="0.25">
      <c r="A17" s="27" t="s">
        <v>20</v>
      </c>
      <c r="B17" s="23">
        <v>96482794.719999999</v>
      </c>
      <c r="C17" s="28">
        <v>3160488.28</v>
      </c>
      <c r="D17" s="23">
        <v>99643283</v>
      </c>
      <c r="E17" s="23">
        <v>27007931.600000001</v>
      </c>
      <c r="F17" s="23">
        <v>27007931.600000001</v>
      </c>
      <c r="G17" s="23">
        <v>-69474863.120000005</v>
      </c>
    </row>
    <row r="18" spans="1:7" ht="14.25" customHeight="1" x14ac:dyDescent="0.25">
      <c r="A18" s="27" t="s">
        <v>21</v>
      </c>
      <c r="B18" s="23">
        <v>23396183.199999999</v>
      </c>
      <c r="C18" s="28">
        <v>594299.80000000005</v>
      </c>
      <c r="D18" s="23">
        <v>23990483</v>
      </c>
      <c r="E18" s="23">
        <v>6416113.3799999999</v>
      </c>
      <c r="F18" s="23">
        <v>6416113.3799999999</v>
      </c>
      <c r="G18" s="23">
        <v>-16980069.82</v>
      </c>
    </row>
    <row r="19" spans="1:7" ht="15" x14ac:dyDescent="0.25">
      <c r="A19" s="27" t="s">
        <v>22</v>
      </c>
      <c r="B19" s="23">
        <v>7758422.8799999999</v>
      </c>
      <c r="C19" s="28">
        <v>-349463.88</v>
      </c>
      <c r="D19" s="23">
        <v>7408959</v>
      </c>
      <c r="E19" s="23">
        <v>1698890.69</v>
      </c>
      <c r="F19" s="23">
        <v>1698890.69</v>
      </c>
      <c r="G19" s="23">
        <v>-6059532.1899999995</v>
      </c>
    </row>
    <row r="20" spans="1:7" ht="15" x14ac:dyDescent="0.25">
      <c r="A20" s="27" t="s">
        <v>23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ht="15" x14ac:dyDescent="0.25">
      <c r="A21" s="27" t="s">
        <v>24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ht="15" x14ac:dyDescent="0.25">
      <c r="A22" s="27" t="s">
        <v>25</v>
      </c>
      <c r="B22" s="23">
        <v>2228584.8000000003</v>
      </c>
      <c r="C22" s="28">
        <v>399342.2</v>
      </c>
      <c r="D22" s="23">
        <v>2627927.0000000005</v>
      </c>
      <c r="E22" s="23">
        <v>758529.85</v>
      </c>
      <c r="F22" s="23">
        <v>758529.85</v>
      </c>
      <c r="G22" s="23">
        <v>-1470054.9500000002</v>
      </c>
    </row>
    <row r="23" spans="1:7" ht="15" x14ac:dyDescent="0.25">
      <c r="A23" s="27" t="s">
        <v>26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ht="15" x14ac:dyDescent="0.25">
      <c r="A24" s="27" t="s">
        <v>27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ht="15" x14ac:dyDescent="0.25">
      <c r="A25" s="27" t="s">
        <v>28</v>
      </c>
      <c r="B25" s="23">
        <v>4804437.04</v>
      </c>
      <c r="C25" s="28">
        <v>-208689.04</v>
      </c>
      <c r="D25" s="23">
        <v>4595748</v>
      </c>
      <c r="E25" s="23">
        <v>1063341.74</v>
      </c>
      <c r="F25" s="23">
        <v>1063341.74</v>
      </c>
      <c r="G25" s="23">
        <v>-3741095.3</v>
      </c>
    </row>
    <row r="26" spans="1:7" ht="14.25" customHeight="1" x14ac:dyDescent="0.25">
      <c r="A26" s="27" t="s">
        <v>29</v>
      </c>
      <c r="B26" s="23">
        <v>8299157.3600000013</v>
      </c>
      <c r="C26" s="28">
        <v>823054.54</v>
      </c>
      <c r="D26" s="23">
        <v>9122211.9000000022</v>
      </c>
      <c r="E26" s="23">
        <v>2430220</v>
      </c>
      <c r="F26" s="23">
        <v>2430220</v>
      </c>
      <c r="G26" s="23">
        <v>-5868937.3600000013</v>
      </c>
    </row>
    <row r="27" spans="1:7" ht="15" x14ac:dyDescent="0.25">
      <c r="A27" s="27" t="s">
        <v>30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ht="15" x14ac:dyDescent="0.25">
      <c r="A28" s="22" t="s">
        <v>31</v>
      </c>
      <c r="B28" s="26">
        <f t="shared" ref="B28:G28" si="1">SUM(B29:B33)</f>
        <v>2810613.5408000001</v>
      </c>
      <c r="C28" s="26">
        <f t="shared" si="1"/>
        <v>2973.4600000000064</v>
      </c>
      <c r="D28" s="26">
        <f t="shared" si="1"/>
        <v>2813587.0008</v>
      </c>
      <c r="E28" s="26">
        <f t="shared" si="1"/>
        <v>868791.01</v>
      </c>
      <c r="F28" s="26">
        <f t="shared" si="1"/>
        <v>868791.01</v>
      </c>
      <c r="G28" s="26">
        <f t="shared" si="1"/>
        <v>-1941822.5308000001</v>
      </c>
    </row>
    <row r="29" spans="1:7" ht="15" x14ac:dyDescent="0.25">
      <c r="A29" s="27" t="s">
        <v>32</v>
      </c>
      <c r="B29" s="23">
        <v>37499.300799999997</v>
      </c>
      <c r="C29" s="28">
        <v>-37499.300000000003</v>
      </c>
      <c r="D29" s="23">
        <v>7.9999999434221536E-4</v>
      </c>
      <c r="E29" s="23">
        <v>5370.66</v>
      </c>
      <c r="F29" s="23">
        <v>5370.66</v>
      </c>
      <c r="G29" s="23">
        <v>-32128.640799999997</v>
      </c>
    </row>
    <row r="30" spans="1:7" ht="15" x14ac:dyDescent="0.25">
      <c r="A30" s="27" t="s">
        <v>33</v>
      </c>
      <c r="B30" s="23">
        <v>279602.96000000002</v>
      </c>
      <c r="C30" s="28">
        <v>-1594.96</v>
      </c>
      <c r="D30" s="23">
        <v>278008</v>
      </c>
      <c r="E30" s="23">
        <v>70613.37</v>
      </c>
      <c r="F30" s="23">
        <v>70613.37</v>
      </c>
      <c r="G30" s="23">
        <v>-208989.59000000003</v>
      </c>
    </row>
    <row r="31" spans="1:7" ht="15" x14ac:dyDescent="0.25">
      <c r="A31" s="27" t="s">
        <v>34</v>
      </c>
      <c r="B31" s="23">
        <v>1760319.6</v>
      </c>
      <c r="C31" s="28">
        <v>-30277.599999999999</v>
      </c>
      <c r="D31" s="23">
        <v>1730042</v>
      </c>
      <c r="E31" s="23">
        <v>402585.52</v>
      </c>
      <c r="F31" s="23">
        <v>402585.52</v>
      </c>
      <c r="G31" s="23">
        <v>-1357734.08</v>
      </c>
    </row>
    <row r="32" spans="1:7" ht="15" x14ac:dyDescent="0.25">
      <c r="A32" s="27" t="s">
        <v>35</v>
      </c>
      <c r="B32" s="23">
        <v>733191.68000000005</v>
      </c>
      <c r="C32" s="28">
        <v>72345.320000000007</v>
      </c>
      <c r="D32" s="23">
        <v>805537</v>
      </c>
      <c r="E32" s="23">
        <v>390221.46</v>
      </c>
      <c r="F32" s="23">
        <v>390221.46</v>
      </c>
      <c r="G32" s="23">
        <v>-342970.22000000003</v>
      </c>
    </row>
    <row r="33" spans="1:8" ht="15" x14ac:dyDescent="0.25">
      <c r="A33" s="27" t="s">
        <v>36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8" ht="15" x14ac:dyDescent="0.25">
      <c r="A34" s="22" t="s">
        <v>37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8" ht="15" x14ac:dyDescent="0.25">
      <c r="A35" s="22" t="s">
        <v>38</v>
      </c>
      <c r="B35" s="26">
        <f t="shared" ref="B35:G35" si="2">B36</f>
        <v>2563600</v>
      </c>
      <c r="C35" s="26">
        <f t="shared" si="2"/>
        <v>0</v>
      </c>
      <c r="D35" s="26">
        <f t="shared" si="2"/>
        <v>2563600</v>
      </c>
      <c r="E35" s="26">
        <f t="shared" si="2"/>
        <v>0</v>
      </c>
      <c r="F35" s="26">
        <f t="shared" si="2"/>
        <v>0</v>
      </c>
      <c r="G35" s="26">
        <f t="shared" si="2"/>
        <v>-2563600</v>
      </c>
    </row>
    <row r="36" spans="1:8" ht="15" x14ac:dyDescent="0.25">
      <c r="A36" s="27" t="s">
        <v>39</v>
      </c>
      <c r="B36" s="23">
        <v>2563600</v>
      </c>
      <c r="C36" s="23">
        <v>0</v>
      </c>
      <c r="D36" s="23">
        <v>2563600</v>
      </c>
      <c r="E36" s="23">
        <v>0</v>
      </c>
      <c r="F36" s="23">
        <v>0</v>
      </c>
      <c r="G36" s="23">
        <v>-2563600</v>
      </c>
    </row>
    <row r="37" spans="1:8" ht="15" x14ac:dyDescent="0.25">
      <c r="A37" s="22" t="s">
        <v>40</v>
      </c>
      <c r="B37" s="26">
        <f t="shared" ref="B37:G37" si="3">B38+B39</f>
        <v>0</v>
      </c>
      <c r="C37" s="26">
        <f t="shared" si="3"/>
        <v>0</v>
      </c>
      <c r="D37" s="26">
        <f t="shared" si="3"/>
        <v>0</v>
      </c>
      <c r="E37" s="26">
        <f t="shared" si="3"/>
        <v>0</v>
      </c>
      <c r="F37" s="26">
        <f t="shared" si="3"/>
        <v>0</v>
      </c>
      <c r="G37" s="26">
        <f t="shared" si="3"/>
        <v>0</v>
      </c>
    </row>
    <row r="38" spans="1:8" ht="15" x14ac:dyDescent="0.25">
      <c r="A38" s="27" t="s">
        <v>41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</row>
    <row r="39" spans="1:8" ht="15" x14ac:dyDescent="0.25">
      <c r="A39" s="27" t="s">
        <v>42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</row>
    <row r="40" spans="1:8" ht="15" x14ac:dyDescent="0.25">
      <c r="A40" s="29"/>
      <c r="B40" s="30"/>
      <c r="C40" s="30"/>
      <c r="D40" s="30"/>
      <c r="E40" s="30"/>
      <c r="F40" s="30"/>
      <c r="G40" s="30"/>
    </row>
    <row r="41" spans="1:8" ht="15" x14ac:dyDescent="0.25">
      <c r="A41" s="31" t="s">
        <v>43</v>
      </c>
      <c r="B41" s="32">
        <f t="shared" ref="B41:G41" si="4">SUM(B9,B10,B11,B12,B13,B14,B15,B16,B28,B34,B35,B37)</f>
        <v>205190104.3308</v>
      </c>
      <c r="C41" s="32">
        <f t="shared" si="4"/>
        <v>-198385.47999999946</v>
      </c>
      <c r="D41" s="32">
        <f t="shared" si="4"/>
        <v>204991718.85080004</v>
      </c>
      <c r="E41" s="32">
        <f t="shared" si="4"/>
        <v>61393687.039999999</v>
      </c>
      <c r="F41" s="32">
        <f t="shared" si="4"/>
        <v>61393687.039999999</v>
      </c>
      <c r="G41" s="32">
        <f t="shared" si="4"/>
        <v>-143796417.29080001</v>
      </c>
    </row>
    <row r="42" spans="1:8" ht="15" x14ac:dyDescent="0.25">
      <c r="A42" s="31" t="s">
        <v>44</v>
      </c>
      <c r="B42" s="33"/>
      <c r="C42" s="33"/>
      <c r="D42" s="33"/>
      <c r="E42" s="33"/>
      <c r="F42" s="33"/>
      <c r="G42" s="34">
        <f>IF(G41&gt;0,G41,0)</f>
        <v>0</v>
      </c>
      <c r="H42" s="24"/>
    </row>
    <row r="43" spans="1:8" ht="15" x14ac:dyDescent="0.25">
      <c r="A43" s="29"/>
      <c r="B43" s="29"/>
      <c r="C43" s="29"/>
      <c r="D43" s="29"/>
      <c r="E43" s="29"/>
      <c r="F43" s="29"/>
      <c r="G43" s="29"/>
    </row>
    <row r="44" spans="1:8" ht="15" x14ac:dyDescent="0.25">
      <c r="A44" s="31" t="s">
        <v>45</v>
      </c>
      <c r="B44" s="29"/>
      <c r="C44" s="29"/>
      <c r="D44" s="29"/>
      <c r="E44" s="29"/>
      <c r="F44" s="29"/>
      <c r="G44" s="29"/>
    </row>
    <row r="45" spans="1:8" ht="15" x14ac:dyDescent="0.25">
      <c r="A45" s="22" t="s">
        <v>46</v>
      </c>
      <c r="B45" s="26">
        <f t="shared" ref="B45:G45" si="5">SUM(B46:B53)</f>
        <v>168554056.31999999</v>
      </c>
      <c r="C45" s="26">
        <f t="shared" si="5"/>
        <v>12617118.68</v>
      </c>
      <c r="D45" s="26">
        <f t="shared" si="5"/>
        <v>181171175</v>
      </c>
      <c r="E45" s="26">
        <f t="shared" si="5"/>
        <v>49030248.049999997</v>
      </c>
      <c r="F45" s="26">
        <f t="shared" si="5"/>
        <v>49030248.049999997</v>
      </c>
      <c r="G45" s="26">
        <f t="shared" si="5"/>
        <v>-119523808.27000001</v>
      </c>
    </row>
    <row r="46" spans="1:8" ht="15" x14ac:dyDescent="0.25">
      <c r="A46" s="35" t="s">
        <v>47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</row>
    <row r="47" spans="1:8" ht="15" x14ac:dyDescent="0.25">
      <c r="A47" s="35" t="s">
        <v>48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</row>
    <row r="48" spans="1:8" ht="15" x14ac:dyDescent="0.25">
      <c r="A48" s="35" t="s">
        <v>49</v>
      </c>
      <c r="B48" s="23">
        <v>79040404.560000002</v>
      </c>
      <c r="C48" s="23">
        <v>4961375.4400000004</v>
      </c>
      <c r="D48" s="23">
        <v>84001780</v>
      </c>
      <c r="E48" s="23">
        <v>24839520.739999998</v>
      </c>
      <c r="F48" s="23">
        <v>24839520.739999998</v>
      </c>
      <c r="G48" s="23">
        <v>-54200883.820000008</v>
      </c>
    </row>
    <row r="49" spans="1:7" ht="30" x14ac:dyDescent="0.25">
      <c r="A49" s="35" t="s">
        <v>50</v>
      </c>
      <c r="B49" s="23">
        <v>89513651.760000005</v>
      </c>
      <c r="C49" s="23">
        <v>7655743.2400000002</v>
      </c>
      <c r="D49" s="23">
        <v>97169395</v>
      </c>
      <c r="E49" s="23">
        <v>24190727.309999999</v>
      </c>
      <c r="F49" s="23">
        <v>24190727.309999999</v>
      </c>
      <c r="G49" s="23">
        <v>-65322924.450000003</v>
      </c>
    </row>
    <row r="50" spans="1:7" ht="15" x14ac:dyDescent="0.25">
      <c r="A50" s="35" t="s">
        <v>51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</row>
    <row r="51" spans="1:7" ht="15" x14ac:dyDescent="0.25">
      <c r="A51" s="35" t="s">
        <v>52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</row>
    <row r="52" spans="1:7" ht="15" x14ac:dyDescent="0.25">
      <c r="A52" s="36" t="s">
        <v>53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</row>
    <row r="53" spans="1:7" ht="15" x14ac:dyDescent="0.25">
      <c r="A53" s="27" t="s">
        <v>54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</row>
    <row r="54" spans="1:7" ht="15" x14ac:dyDescent="0.25">
      <c r="A54" s="22" t="s">
        <v>55</v>
      </c>
      <c r="B54" s="26">
        <f t="shared" ref="B54:G54" si="6">SUM(B55:B58)</f>
        <v>44729330.960000001</v>
      </c>
      <c r="C54" s="26">
        <f t="shared" si="6"/>
        <v>-33395117.960000001</v>
      </c>
      <c r="D54" s="26">
        <f t="shared" si="6"/>
        <v>11334213</v>
      </c>
      <c r="E54" s="26">
        <f t="shared" si="6"/>
        <v>0</v>
      </c>
      <c r="F54" s="26">
        <f t="shared" si="6"/>
        <v>0</v>
      </c>
      <c r="G54" s="26">
        <f t="shared" si="6"/>
        <v>-44729330.960000001</v>
      </c>
    </row>
    <row r="55" spans="1:7" ht="15" x14ac:dyDescent="0.25">
      <c r="A55" s="36" t="s">
        <v>56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</row>
    <row r="56" spans="1:7" ht="15" x14ac:dyDescent="0.25">
      <c r="A56" s="35" t="s">
        <v>57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</row>
    <row r="57" spans="1:7" ht="15" x14ac:dyDescent="0.25">
      <c r="A57" s="35" t="s">
        <v>58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</row>
    <row r="58" spans="1:7" ht="15" x14ac:dyDescent="0.25">
      <c r="A58" s="36" t="s">
        <v>59</v>
      </c>
      <c r="B58" s="23">
        <v>44729330.960000001</v>
      </c>
      <c r="C58" s="23">
        <v>-33395117.960000001</v>
      </c>
      <c r="D58" s="23">
        <v>11334213</v>
      </c>
      <c r="E58" s="23">
        <v>0</v>
      </c>
      <c r="F58" s="23">
        <v>0</v>
      </c>
      <c r="G58" s="23">
        <v>-44729330.960000001</v>
      </c>
    </row>
    <row r="59" spans="1:7" ht="15" x14ac:dyDescent="0.25">
      <c r="A59" s="22" t="s">
        <v>60</v>
      </c>
      <c r="B59" s="26">
        <f t="shared" ref="B59:G59" si="7">SUM(B60:B61)</f>
        <v>0</v>
      </c>
      <c r="C59" s="26">
        <f t="shared" si="7"/>
        <v>0</v>
      </c>
      <c r="D59" s="26">
        <f t="shared" si="7"/>
        <v>0</v>
      </c>
      <c r="E59" s="26">
        <f t="shared" si="7"/>
        <v>0</v>
      </c>
      <c r="F59" s="26">
        <f t="shared" si="7"/>
        <v>0</v>
      </c>
      <c r="G59" s="26">
        <f t="shared" si="7"/>
        <v>0</v>
      </c>
    </row>
    <row r="60" spans="1:7" ht="15" x14ac:dyDescent="0.25">
      <c r="A60" s="35" t="s">
        <v>61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</row>
    <row r="61" spans="1:7" ht="15" x14ac:dyDescent="0.25">
      <c r="A61" s="35" t="s">
        <v>62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</row>
    <row r="62" spans="1:7" ht="15" x14ac:dyDescent="0.25">
      <c r="A62" s="22" t="s">
        <v>63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</row>
    <row r="63" spans="1:7" ht="15" x14ac:dyDescent="0.25">
      <c r="A63" s="22" t="s">
        <v>64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</row>
    <row r="64" spans="1:7" ht="15" x14ac:dyDescent="0.25">
      <c r="A64" s="29"/>
      <c r="B64" s="29"/>
      <c r="C64" s="29"/>
      <c r="D64" s="29"/>
      <c r="E64" s="29"/>
      <c r="F64" s="29"/>
      <c r="G64" s="29"/>
    </row>
    <row r="65" spans="1:7" ht="15" x14ac:dyDescent="0.25">
      <c r="A65" s="31" t="s">
        <v>65</v>
      </c>
      <c r="B65" s="32">
        <f t="shared" ref="B65:G65" si="8">B45+B54+B59+B62+B63</f>
        <v>213283387.28</v>
      </c>
      <c r="C65" s="32">
        <f t="shared" si="8"/>
        <v>-20777999.280000001</v>
      </c>
      <c r="D65" s="32">
        <f t="shared" si="8"/>
        <v>192505388</v>
      </c>
      <c r="E65" s="32">
        <f t="shared" si="8"/>
        <v>49030248.049999997</v>
      </c>
      <c r="F65" s="32">
        <f t="shared" si="8"/>
        <v>49030248.049999997</v>
      </c>
      <c r="G65" s="32">
        <f t="shared" si="8"/>
        <v>-164253139.23000002</v>
      </c>
    </row>
    <row r="66" spans="1:7" ht="15" x14ac:dyDescent="0.25">
      <c r="A66" s="29"/>
      <c r="B66" s="29"/>
      <c r="C66" s="29"/>
      <c r="D66" s="29"/>
      <c r="E66" s="29"/>
      <c r="F66" s="29"/>
      <c r="G66" s="29"/>
    </row>
    <row r="67" spans="1:7" ht="15" x14ac:dyDescent="0.25">
      <c r="A67" s="31" t="s">
        <v>66</v>
      </c>
      <c r="B67" s="32">
        <f t="shared" ref="B67:G67" si="9">B68</f>
        <v>0</v>
      </c>
      <c r="C67" s="32">
        <f t="shared" si="9"/>
        <v>0</v>
      </c>
      <c r="D67" s="32">
        <f t="shared" si="9"/>
        <v>0</v>
      </c>
      <c r="E67" s="32">
        <f t="shared" si="9"/>
        <v>0</v>
      </c>
      <c r="F67" s="32">
        <f t="shared" si="9"/>
        <v>0</v>
      </c>
      <c r="G67" s="32">
        <f t="shared" si="9"/>
        <v>0</v>
      </c>
    </row>
    <row r="68" spans="1:7" ht="15" x14ac:dyDescent="0.25">
      <c r="A68" s="22" t="s">
        <v>67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</row>
    <row r="69" spans="1:7" ht="15" x14ac:dyDescent="0.25">
      <c r="A69" s="29"/>
      <c r="B69" s="29"/>
      <c r="C69" s="29"/>
      <c r="D69" s="29"/>
      <c r="E69" s="29"/>
      <c r="F69" s="29"/>
      <c r="G69" s="29"/>
    </row>
    <row r="70" spans="1:7" ht="15" x14ac:dyDescent="0.25">
      <c r="A70" s="31" t="s">
        <v>68</v>
      </c>
      <c r="B70" s="32">
        <f t="shared" ref="B70:G70" si="10">B41+B65+B67</f>
        <v>418473491.61080003</v>
      </c>
      <c r="C70" s="32">
        <f t="shared" si="10"/>
        <v>-20976384.760000002</v>
      </c>
      <c r="D70" s="32">
        <f t="shared" si="10"/>
        <v>397497106.85080004</v>
      </c>
      <c r="E70" s="32">
        <f t="shared" si="10"/>
        <v>110423935.09</v>
      </c>
      <c r="F70" s="32">
        <f>F41+F65+F67</f>
        <v>110423935.09</v>
      </c>
      <c r="G70" s="32">
        <f t="shared" si="10"/>
        <v>-308049556.52079999</v>
      </c>
    </row>
    <row r="71" spans="1:7" ht="15" x14ac:dyDescent="0.25">
      <c r="A71" s="29"/>
      <c r="B71" s="29"/>
      <c r="C71" s="29"/>
      <c r="D71" s="29"/>
      <c r="E71" s="29"/>
      <c r="F71" s="29"/>
      <c r="G71" s="29"/>
    </row>
    <row r="72" spans="1:7" ht="15" x14ac:dyDescent="0.25">
      <c r="A72" s="31" t="s">
        <v>69</v>
      </c>
      <c r="B72" s="29"/>
      <c r="C72" s="29"/>
      <c r="D72" s="29"/>
      <c r="E72" s="29"/>
      <c r="F72" s="29"/>
      <c r="G72" s="29"/>
    </row>
    <row r="73" spans="1:7" ht="15" x14ac:dyDescent="0.25">
      <c r="A73" s="37" t="s">
        <v>70</v>
      </c>
      <c r="B73" s="23">
        <v>0</v>
      </c>
      <c r="C73" s="23">
        <v>46030352.600000001</v>
      </c>
      <c r="D73" s="23">
        <v>46030352.600000001</v>
      </c>
      <c r="E73" s="23">
        <v>8428457.25</v>
      </c>
      <c r="F73" s="23">
        <v>8428457.25</v>
      </c>
      <c r="G73" s="23">
        <v>8428457.25</v>
      </c>
    </row>
    <row r="74" spans="1:7" ht="30" x14ac:dyDescent="0.25">
      <c r="A74" s="37" t="s">
        <v>71</v>
      </c>
      <c r="B74" s="23">
        <v>0</v>
      </c>
      <c r="C74" s="23">
        <v>55668920.899999999</v>
      </c>
      <c r="D74" s="23">
        <v>55668920.899999999</v>
      </c>
      <c r="E74" s="23">
        <v>30240326.920000002</v>
      </c>
      <c r="F74" s="23">
        <v>30240326.920000002</v>
      </c>
      <c r="G74" s="23">
        <v>30240326.920000002</v>
      </c>
    </row>
    <row r="75" spans="1:7" ht="15" x14ac:dyDescent="0.25">
      <c r="A75" s="38" t="s">
        <v>72</v>
      </c>
      <c r="B75" s="32">
        <f t="shared" ref="B75:G75" si="11">B73+B74</f>
        <v>0</v>
      </c>
      <c r="C75" s="32">
        <f t="shared" si="11"/>
        <v>101699273.5</v>
      </c>
      <c r="D75" s="32">
        <f t="shared" si="11"/>
        <v>101699273.5</v>
      </c>
      <c r="E75" s="32">
        <f t="shared" si="11"/>
        <v>38668784.170000002</v>
      </c>
      <c r="F75" s="32">
        <f t="shared" si="11"/>
        <v>38668784.170000002</v>
      </c>
      <c r="G75" s="32">
        <f t="shared" si="11"/>
        <v>38668784.170000002</v>
      </c>
    </row>
    <row r="76" spans="1:7" ht="15" x14ac:dyDescent="0.25">
      <c r="A76" s="39"/>
      <c r="B76" s="40"/>
      <c r="C76" s="40"/>
      <c r="D76" s="40"/>
      <c r="E76" s="40"/>
      <c r="F76" s="40"/>
      <c r="G76" s="40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2019-05-01T17:19:11Z</dcterms:created>
  <dcterms:modified xsi:type="dcterms:W3CDTF">2019-05-01T17:19:58Z</dcterms:modified>
</cp:coreProperties>
</file>