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3" i="1"/>
  <c r="G75" i="1" s="1"/>
  <c r="G67" i="1"/>
  <c r="F67" i="1"/>
  <c r="E67" i="1"/>
  <c r="D67" i="1"/>
  <c r="C67" i="1"/>
  <c r="B67" i="1"/>
  <c r="G63" i="1"/>
  <c r="D63" i="1"/>
  <c r="G62" i="1"/>
  <c r="D62" i="1"/>
  <c r="G61" i="1"/>
  <c r="D61" i="1"/>
  <c r="G60" i="1"/>
  <c r="D60" i="1"/>
  <c r="G59" i="1"/>
  <c r="D59" i="1"/>
  <c r="B59" i="1"/>
  <c r="G58" i="1"/>
  <c r="D58" i="1"/>
  <c r="G57" i="1"/>
  <c r="D57" i="1"/>
  <c r="G56" i="1"/>
  <c r="D56" i="1"/>
  <c r="D54" i="1" s="1"/>
  <c r="G55" i="1"/>
  <c r="D55" i="1"/>
  <c r="F54" i="1"/>
  <c r="G54" i="1" s="1"/>
  <c r="E54" i="1"/>
  <c r="B54" i="1"/>
  <c r="F53" i="1"/>
  <c r="G53" i="1" s="1"/>
  <c r="E53" i="1"/>
  <c r="D53" i="1"/>
  <c r="F52" i="1"/>
  <c r="G52" i="1" s="1"/>
  <c r="E52" i="1"/>
  <c r="D52" i="1"/>
  <c r="F51" i="1"/>
  <c r="G51" i="1" s="1"/>
  <c r="E51" i="1"/>
  <c r="D51" i="1"/>
  <c r="F50" i="1"/>
  <c r="G50" i="1" s="1"/>
  <c r="E50" i="1"/>
  <c r="D50" i="1"/>
  <c r="G49" i="1"/>
  <c r="D49" i="1"/>
  <c r="G48" i="1"/>
  <c r="D48" i="1"/>
  <c r="F47" i="1"/>
  <c r="G47" i="1" s="1"/>
  <c r="D47" i="1"/>
  <c r="D46" i="1"/>
  <c r="F46" i="1" s="1"/>
  <c r="E45" i="1"/>
  <c r="E65" i="1" s="1"/>
  <c r="D45" i="1"/>
  <c r="D65" i="1" s="1"/>
  <c r="C45" i="1"/>
  <c r="C65" i="1" s="1"/>
  <c r="B45" i="1"/>
  <c r="B65" i="1" s="1"/>
  <c r="G39" i="1"/>
  <c r="G38" i="1"/>
  <c r="F37" i="1"/>
  <c r="G37" i="1" s="1"/>
  <c r="E37" i="1"/>
  <c r="D37" i="1"/>
  <c r="C37" i="1"/>
  <c r="B37" i="1"/>
  <c r="G36" i="1"/>
  <c r="D36" i="1"/>
  <c r="F35" i="1"/>
  <c r="G35" i="1" s="1"/>
  <c r="E35" i="1"/>
  <c r="B35" i="1"/>
  <c r="D35" i="1" s="1"/>
  <c r="G34" i="1"/>
  <c r="G33" i="1"/>
  <c r="G32" i="1"/>
  <c r="G31" i="1"/>
  <c r="G30" i="1"/>
  <c r="G29" i="1"/>
  <c r="F28" i="1"/>
  <c r="G28" i="1" s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F16" i="1"/>
  <c r="G16" i="1" s="1"/>
  <c r="E16" i="1"/>
  <c r="E41" i="1" s="1"/>
  <c r="E70" i="1" s="1"/>
  <c r="D16" i="1"/>
  <c r="C16" i="1"/>
  <c r="C41" i="1" s="1"/>
  <c r="C70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G41" i="1" s="1"/>
  <c r="D10" i="1"/>
  <c r="G9" i="1"/>
  <c r="D9" i="1"/>
  <c r="D41" i="1" s="1"/>
  <c r="A4" i="1"/>
  <c r="A2" i="1"/>
  <c r="D70" i="1" l="1"/>
  <c r="G46" i="1"/>
  <c r="F45" i="1"/>
  <c r="F41" i="1"/>
  <c r="G45" i="1" l="1"/>
  <c r="G65" i="1" s="1"/>
  <c r="G70" i="1" s="1"/>
  <c r="F65" i="1"/>
  <c r="F70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<sst xmlns="http://schemas.openxmlformats.org/spreadsheetml/2006/main" count="73" uniqueCount="73">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</sst>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3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10" xfId="0" applyFont="1" applyFill="1" applyBorder="1" applyAlignment="1">
      <alignment horizontal="center" vertical="center"/>
    </xf>
    <xf numFmtId="4" fontId="0" fillId="0" borderId="12" xfId="4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/>
    <xf numFmtId="4" fontId="0" fillId="0" borderId="12" xfId="0" applyNumberFormat="1" applyFont="1" applyBorder="1"/>
    <xf numFmtId="4" fontId="0" fillId="0" borderId="5" xfId="0" applyNumberFormat="1" applyFont="1" applyBorder="1" applyAlignment="1" applyProtection="1">
      <protection locked="0"/>
    </xf>
    <xf numFmtId="4" fontId="0" fillId="0" borderId="12" xfId="0" applyNumberFormat="1" applyBorder="1" applyAlignment="1"/>
    <xf numFmtId="4" fontId="0" fillId="0" borderId="0" xfId="4" applyNumberFormat="1" applyFont="1"/>
    <xf numFmtId="4" fontId="0" fillId="0" borderId="5" xfId="0" applyNumberFormat="1" applyFont="1" applyBorder="1" applyAlignment="1"/>
    <xf numFmtId="4" fontId="0" fillId="0" borderId="12" xfId="0" applyNumberFormat="1" applyFont="1" applyBorder="1" applyAlignment="1"/>
    <xf numFmtId="4" fontId="0" fillId="0" borderId="5" xfId="0" applyNumberFormat="1" applyFont="1" applyFill="1" applyBorder="1" applyAlignment="1"/>
    <xf numFmtId="4" fontId="0" fillId="0" borderId="5" xfId="0" applyNumberFormat="1" applyFont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5">
    <cellStyle name="Millares 10" xfId="2"/>
    <cellStyle name="Millares 10 2" xfId="4"/>
    <cellStyle name="Millares 2 4" xfId="3"/>
    <cellStyle name="Millares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39" t="s">
        <v>0</v>
      </c>
      <c r="B1" s="39"/>
      <c r="C1" s="39"/>
      <c r="D1" s="39"/>
      <c r="E1" s="39"/>
      <c r="F1" s="39"/>
      <c r="G1" s="39"/>
    </row>
    <row r="2" spans="1:8" x14ac:dyDescent="0.25">
      <c r="A2" s="40" t="str">
        <f>ENTE_PUBLICO_A</f>
        <v>Municipio de Valle de Santiago, Gto., Gobierno del Estado de Guanajuato (a)</v>
      </c>
      <c r="B2" s="41"/>
      <c r="C2" s="41"/>
      <c r="D2" s="41"/>
      <c r="E2" s="41"/>
      <c r="F2" s="41"/>
      <c r="G2" s="42"/>
    </row>
    <row r="3" spans="1:8" x14ac:dyDescent="0.25">
      <c r="A3" s="43" t="s">
        <v>1</v>
      </c>
      <c r="B3" s="44"/>
      <c r="C3" s="44"/>
      <c r="D3" s="44"/>
      <c r="E3" s="44"/>
      <c r="F3" s="44"/>
      <c r="G3" s="45"/>
    </row>
    <row r="4" spans="1:8" x14ac:dyDescent="0.25">
      <c r="A4" s="46" t="str">
        <f>TRIMESTRE</f>
        <v>Del 1 de enero al 31 de diciembre de 2019 (b)</v>
      </c>
      <c r="B4" s="47"/>
      <c r="C4" s="47"/>
      <c r="D4" s="47"/>
      <c r="E4" s="47"/>
      <c r="F4" s="47"/>
      <c r="G4" s="48"/>
    </row>
    <row r="5" spans="1:8" x14ac:dyDescent="0.25">
      <c r="A5" s="49" t="s">
        <v>2</v>
      </c>
      <c r="B5" s="50"/>
      <c r="C5" s="50"/>
      <c r="D5" s="50"/>
      <c r="E5" s="50"/>
      <c r="F5" s="50"/>
      <c r="G5" s="51"/>
    </row>
    <row r="6" spans="1:8" x14ac:dyDescent="0.25">
      <c r="A6" s="36" t="s">
        <v>3</v>
      </c>
      <c r="B6" s="38" t="s">
        <v>4</v>
      </c>
      <c r="C6" s="38"/>
      <c r="D6" s="38"/>
      <c r="E6" s="38"/>
      <c r="F6" s="38"/>
      <c r="G6" s="38" t="s">
        <v>5</v>
      </c>
    </row>
    <row r="7" spans="1:8" ht="30" x14ac:dyDescent="0.25">
      <c r="A7" s="37"/>
      <c r="B7" s="25" t="s">
        <v>6</v>
      </c>
      <c r="C7" s="2" t="s">
        <v>7</v>
      </c>
      <c r="D7" s="25" t="s">
        <v>8</v>
      </c>
      <c r="E7" s="25" t="s">
        <v>9</v>
      </c>
      <c r="F7" s="25" t="s">
        <v>10</v>
      </c>
      <c r="G7" s="38"/>
    </row>
    <row r="8" spans="1:8" x14ac:dyDescent="0.25">
      <c r="A8" s="3" t="s">
        <v>11</v>
      </c>
      <c r="B8" s="4"/>
      <c r="C8" s="4"/>
      <c r="D8" s="4"/>
      <c r="E8" s="4"/>
      <c r="F8" s="4"/>
      <c r="G8" s="4"/>
    </row>
    <row r="9" spans="1:8" x14ac:dyDescent="0.25">
      <c r="A9" s="5" t="s">
        <v>12</v>
      </c>
      <c r="B9" s="6">
        <v>18497121.5</v>
      </c>
      <c r="C9" s="26">
        <v>528878.5</v>
      </c>
      <c r="D9" s="7">
        <f t="shared" ref="D9:D15" si="0">B9+C9</f>
        <v>19026000</v>
      </c>
      <c r="E9" s="26">
        <v>18726958.239999998</v>
      </c>
      <c r="F9" s="26">
        <v>18726958.239999998</v>
      </c>
      <c r="G9" s="7">
        <f>F9-B9</f>
        <v>229836.73999999836</v>
      </c>
      <c r="H9" s="8"/>
    </row>
    <row r="10" spans="1:8" x14ac:dyDescent="0.25">
      <c r="A10" s="5" t="s">
        <v>13</v>
      </c>
      <c r="B10" s="6">
        <v>0</v>
      </c>
      <c r="C10" s="26">
        <v>0</v>
      </c>
      <c r="D10" s="7">
        <f>B10+C10</f>
        <v>0</v>
      </c>
      <c r="E10" s="26">
        <v>0</v>
      </c>
      <c r="F10" s="26">
        <v>0</v>
      </c>
      <c r="G10" s="7">
        <f t="shared" ref="G10:G39" si="1">F10-B10</f>
        <v>0</v>
      </c>
    </row>
    <row r="11" spans="1:8" x14ac:dyDescent="0.25">
      <c r="A11" s="5" t="s">
        <v>14</v>
      </c>
      <c r="B11" s="6">
        <v>5935390.8399999999</v>
      </c>
      <c r="C11" s="26">
        <v>-3947412.82</v>
      </c>
      <c r="D11" s="7">
        <f t="shared" si="0"/>
        <v>1987978.02</v>
      </c>
      <c r="E11" s="26">
        <v>1569712.75</v>
      </c>
      <c r="F11" s="26">
        <v>1569712.75</v>
      </c>
      <c r="G11" s="7">
        <f t="shared" si="1"/>
        <v>-4365678.09</v>
      </c>
    </row>
    <row r="12" spans="1:8" x14ac:dyDescent="0.25">
      <c r="A12" s="5" t="s">
        <v>15</v>
      </c>
      <c r="B12" s="6">
        <v>26042400.510000002</v>
      </c>
      <c r="C12" s="26">
        <v>-307586.21999999997</v>
      </c>
      <c r="D12" s="7">
        <f t="shared" si="0"/>
        <v>25734814.290000003</v>
      </c>
      <c r="E12" s="26">
        <v>24094063.550000001</v>
      </c>
      <c r="F12" s="26">
        <v>24094063.550000001</v>
      </c>
      <c r="G12" s="7">
        <f t="shared" si="1"/>
        <v>-1948336.9600000009</v>
      </c>
    </row>
    <row r="13" spans="1:8" x14ac:dyDescent="0.25">
      <c r="A13" s="5" t="s">
        <v>16</v>
      </c>
      <c r="B13" s="6">
        <v>4186177.3</v>
      </c>
      <c r="C13" s="26">
        <v>193822.7</v>
      </c>
      <c r="D13" s="7">
        <f t="shared" si="0"/>
        <v>4380000</v>
      </c>
      <c r="E13" s="26">
        <v>4584706.93</v>
      </c>
      <c r="F13" s="26">
        <v>4584706.93</v>
      </c>
      <c r="G13" s="7">
        <f t="shared" si="1"/>
        <v>398529.62999999989</v>
      </c>
    </row>
    <row r="14" spans="1:8" x14ac:dyDescent="0.25">
      <c r="A14" s="5" t="s">
        <v>17</v>
      </c>
      <c r="B14" s="6">
        <v>2185220.64</v>
      </c>
      <c r="C14" s="26">
        <v>215499.31</v>
      </c>
      <c r="D14" s="7">
        <f t="shared" si="0"/>
        <v>2400719.9500000002</v>
      </c>
      <c r="E14" s="26">
        <v>2322233.85</v>
      </c>
      <c r="F14" s="26">
        <v>2322233.85</v>
      </c>
      <c r="G14" s="7">
        <f t="shared" si="1"/>
        <v>137013.20999999996</v>
      </c>
    </row>
    <row r="15" spans="1:8" x14ac:dyDescent="0.25">
      <c r="A15" s="5" t="s">
        <v>18</v>
      </c>
      <c r="B15" s="6">
        <v>0</v>
      </c>
      <c r="C15" s="26">
        <v>0</v>
      </c>
      <c r="D15" s="7">
        <f t="shared" si="0"/>
        <v>0</v>
      </c>
      <c r="E15" s="26">
        <v>0</v>
      </c>
      <c r="F15" s="26">
        <v>0</v>
      </c>
      <c r="G15" s="7">
        <f t="shared" si="1"/>
        <v>0</v>
      </c>
    </row>
    <row r="16" spans="1:8" x14ac:dyDescent="0.25">
      <c r="A16" s="9" t="s">
        <v>19</v>
      </c>
      <c r="B16" s="7">
        <f>SUM(B17:B27)</f>
        <v>142969580</v>
      </c>
      <c r="C16" s="7">
        <f>SUM(C17:C27)</f>
        <v>11842618.9</v>
      </c>
      <c r="D16" s="7">
        <f>SUM(D17:D27)</f>
        <v>154812198.90000001</v>
      </c>
      <c r="E16" s="7">
        <f>SUM(E17:E27)</f>
        <v>157700128.42999998</v>
      </c>
      <c r="F16" s="7">
        <f>SUM(F17:F27)</f>
        <v>157700128.42999998</v>
      </c>
      <c r="G16" s="7">
        <f t="shared" si="1"/>
        <v>14730548.429999977</v>
      </c>
    </row>
    <row r="17" spans="1:7" x14ac:dyDescent="0.25">
      <c r="A17" s="10" t="s">
        <v>20</v>
      </c>
      <c r="B17" s="11">
        <v>96482794.719999999</v>
      </c>
      <c r="C17" s="19">
        <v>7517205.2800000012</v>
      </c>
      <c r="D17" s="27">
        <v>104000000</v>
      </c>
      <c r="E17" s="28">
        <v>106022357.09</v>
      </c>
      <c r="F17" s="28">
        <v>106022357.09</v>
      </c>
      <c r="G17" s="7">
        <f t="shared" si="1"/>
        <v>9539562.3700000048</v>
      </c>
    </row>
    <row r="18" spans="1:7" x14ac:dyDescent="0.25">
      <c r="A18" s="10" t="s">
        <v>21</v>
      </c>
      <c r="B18" s="11">
        <v>23396183.199999999</v>
      </c>
      <c r="C18" s="19">
        <v>1003816.8000000007</v>
      </c>
      <c r="D18" s="27">
        <v>24400000</v>
      </c>
      <c r="E18" s="28">
        <v>25174665.91</v>
      </c>
      <c r="F18" s="28">
        <v>25174665.91</v>
      </c>
      <c r="G18" s="7">
        <f t="shared" si="1"/>
        <v>1778482.7100000009</v>
      </c>
    </row>
    <row r="19" spans="1:7" x14ac:dyDescent="0.25">
      <c r="A19" s="10" t="s">
        <v>22</v>
      </c>
      <c r="B19" s="11">
        <v>7758422.8799999999</v>
      </c>
      <c r="C19" s="19">
        <v>253776.02000000048</v>
      </c>
      <c r="D19" s="27">
        <v>8012198.9000000004</v>
      </c>
      <c r="E19" s="28">
        <v>7915776.4500000002</v>
      </c>
      <c r="F19" s="28">
        <v>7915776.4500000002</v>
      </c>
      <c r="G19" s="7">
        <f t="shared" si="1"/>
        <v>157353.5700000003</v>
      </c>
    </row>
    <row r="20" spans="1:7" x14ac:dyDescent="0.25">
      <c r="A20" s="10" t="s">
        <v>23</v>
      </c>
      <c r="B20" s="11">
        <v>0</v>
      </c>
      <c r="C20" s="19">
        <v>0</v>
      </c>
      <c r="D20" s="27">
        <v>0</v>
      </c>
      <c r="E20" s="28">
        <v>0</v>
      </c>
      <c r="F20" s="28">
        <v>0</v>
      </c>
      <c r="G20" s="7">
        <f t="shared" si="1"/>
        <v>0</v>
      </c>
    </row>
    <row r="21" spans="1:7" x14ac:dyDescent="0.25">
      <c r="A21" s="10" t="s">
        <v>24</v>
      </c>
      <c r="B21" s="11">
        <v>0</v>
      </c>
      <c r="C21" s="19">
        <v>0</v>
      </c>
      <c r="D21" s="27">
        <v>0</v>
      </c>
      <c r="E21" s="28">
        <v>0</v>
      </c>
      <c r="F21" s="28">
        <v>0</v>
      </c>
      <c r="G21" s="7">
        <f t="shared" si="1"/>
        <v>0</v>
      </c>
    </row>
    <row r="22" spans="1:7" x14ac:dyDescent="0.25">
      <c r="A22" s="10" t="s">
        <v>25</v>
      </c>
      <c r="B22" s="11">
        <v>2228584.8000000003</v>
      </c>
      <c r="C22" s="19">
        <v>1971415.1999999997</v>
      </c>
      <c r="D22" s="27">
        <v>4200000</v>
      </c>
      <c r="E22" s="28">
        <v>4160365.54</v>
      </c>
      <c r="F22" s="28">
        <v>4160365.54</v>
      </c>
      <c r="G22" s="7">
        <f t="shared" si="1"/>
        <v>1931780.7399999998</v>
      </c>
    </row>
    <row r="23" spans="1:7" x14ac:dyDescent="0.25">
      <c r="A23" s="10" t="s">
        <v>26</v>
      </c>
      <c r="B23" s="11">
        <v>0</v>
      </c>
      <c r="C23" s="19">
        <v>0</v>
      </c>
      <c r="D23" s="27">
        <v>0</v>
      </c>
      <c r="E23" s="28">
        <v>0</v>
      </c>
      <c r="F23" s="28">
        <v>0</v>
      </c>
      <c r="G23" s="7">
        <f t="shared" si="1"/>
        <v>0</v>
      </c>
    </row>
    <row r="24" spans="1:7" x14ac:dyDescent="0.25">
      <c r="A24" s="10" t="s">
        <v>27</v>
      </c>
      <c r="B24" s="11">
        <v>0</v>
      </c>
      <c r="C24" s="19">
        <v>0</v>
      </c>
      <c r="D24" s="27">
        <v>0</v>
      </c>
      <c r="E24" s="28">
        <v>0</v>
      </c>
      <c r="F24" s="28">
        <v>0</v>
      </c>
      <c r="G24" s="7">
        <f t="shared" si="1"/>
        <v>0</v>
      </c>
    </row>
    <row r="25" spans="1:7" x14ac:dyDescent="0.25">
      <c r="A25" s="10" t="s">
        <v>28</v>
      </c>
      <c r="B25" s="11">
        <v>4804437.04</v>
      </c>
      <c r="C25" s="19">
        <v>-804437.04</v>
      </c>
      <c r="D25" s="27">
        <v>4000000</v>
      </c>
      <c r="E25" s="28">
        <v>3982082.44</v>
      </c>
      <c r="F25" s="28">
        <v>3982082.44</v>
      </c>
      <c r="G25" s="7">
        <f t="shared" si="1"/>
        <v>-822354.60000000009</v>
      </c>
    </row>
    <row r="26" spans="1:7" x14ac:dyDescent="0.25">
      <c r="A26" s="10" t="s">
        <v>29</v>
      </c>
      <c r="B26" s="11">
        <v>8299157.3600000013</v>
      </c>
      <c r="C26" s="19">
        <v>1900842.6399999987</v>
      </c>
      <c r="D26" s="27">
        <v>10200000</v>
      </c>
      <c r="E26" s="28">
        <v>10444881</v>
      </c>
      <c r="F26" s="28">
        <v>10444881</v>
      </c>
      <c r="G26" s="7">
        <f t="shared" si="1"/>
        <v>2145723.6399999987</v>
      </c>
    </row>
    <row r="27" spans="1:7" x14ac:dyDescent="0.25">
      <c r="A27" s="10" t="s">
        <v>30</v>
      </c>
      <c r="B27" s="11">
        <v>0</v>
      </c>
      <c r="C27" s="19">
        <v>0</v>
      </c>
      <c r="D27" s="27">
        <v>0</v>
      </c>
      <c r="E27" s="28">
        <v>0</v>
      </c>
      <c r="F27" s="28">
        <v>0</v>
      </c>
      <c r="G27" s="7">
        <f t="shared" si="1"/>
        <v>0</v>
      </c>
    </row>
    <row r="28" spans="1:7" x14ac:dyDescent="0.25">
      <c r="A28" s="5" t="s">
        <v>31</v>
      </c>
      <c r="B28" s="7">
        <f>SUM(B29:B33)</f>
        <v>2810613.5408000001</v>
      </c>
      <c r="C28" s="7">
        <f>SUM(C29:C33)</f>
        <v>-205613.54080000019</v>
      </c>
      <c r="D28" s="7">
        <f>SUM(D29:D33)</f>
        <v>2605000</v>
      </c>
      <c r="E28" s="13">
        <f t="shared" ref="E28:F28" si="2">SUM(E29:E33)</f>
        <v>2542736.56</v>
      </c>
      <c r="F28" s="13">
        <f t="shared" si="2"/>
        <v>2542736.56</v>
      </c>
      <c r="G28" s="7">
        <f t="shared" si="1"/>
        <v>-267876.98080000002</v>
      </c>
    </row>
    <row r="29" spans="1:7" x14ac:dyDescent="0.25">
      <c r="A29" s="10" t="s">
        <v>32</v>
      </c>
      <c r="B29" s="11">
        <v>37499.300799999997</v>
      </c>
      <c r="C29" s="19">
        <v>-22499.300799999997</v>
      </c>
      <c r="D29" s="27">
        <v>15000</v>
      </c>
      <c r="E29" s="28">
        <v>13325.52</v>
      </c>
      <c r="F29" s="28">
        <v>13325.52</v>
      </c>
      <c r="G29" s="7">
        <f t="shared" si="1"/>
        <v>-24173.780799999997</v>
      </c>
    </row>
    <row r="30" spans="1:7" x14ac:dyDescent="0.25">
      <c r="A30" s="10" t="s">
        <v>33</v>
      </c>
      <c r="B30" s="11">
        <v>279602.96000000002</v>
      </c>
      <c r="C30" s="19">
        <v>20397.039999999979</v>
      </c>
      <c r="D30" s="27">
        <v>300000</v>
      </c>
      <c r="E30" s="28">
        <v>281256.24</v>
      </c>
      <c r="F30" s="28">
        <v>281256.24</v>
      </c>
      <c r="G30" s="7">
        <f t="shared" si="1"/>
        <v>1653.2799999999697</v>
      </c>
    </row>
    <row r="31" spans="1:7" x14ac:dyDescent="0.25">
      <c r="A31" s="10" t="s">
        <v>34</v>
      </c>
      <c r="B31" s="11">
        <v>1760319.6</v>
      </c>
      <c r="C31" s="19">
        <v>-270319.60000000009</v>
      </c>
      <c r="D31" s="27">
        <v>1490000</v>
      </c>
      <c r="E31" s="28">
        <v>1458846.34</v>
      </c>
      <c r="F31" s="28">
        <v>1458846.34</v>
      </c>
      <c r="G31" s="7">
        <f t="shared" si="1"/>
        <v>-301473.26</v>
      </c>
    </row>
    <row r="32" spans="1:7" x14ac:dyDescent="0.25">
      <c r="A32" s="10" t="s">
        <v>35</v>
      </c>
      <c r="B32" s="12">
        <v>0</v>
      </c>
      <c r="C32" s="19">
        <v>0</v>
      </c>
      <c r="D32" s="27">
        <v>0</v>
      </c>
      <c r="E32" s="28">
        <v>0</v>
      </c>
      <c r="F32" s="28">
        <v>0</v>
      </c>
      <c r="G32" s="7">
        <f t="shared" si="1"/>
        <v>0</v>
      </c>
    </row>
    <row r="33" spans="1:8" x14ac:dyDescent="0.25">
      <c r="A33" s="10" t="s">
        <v>36</v>
      </c>
      <c r="B33" s="11">
        <v>733191.68000000005</v>
      </c>
      <c r="C33" s="19">
        <v>66808.319999999949</v>
      </c>
      <c r="D33" s="27">
        <v>800000</v>
      </c>
      <c r="E33" s="28">
        <v>789308.46</v>
      </c>
      <c r="F33" s="28">
        <v>789308.46</v>
      </c>
      <c r="G33" s="7">
        <f t="shared" si="1"/>
        <v>56116.779999999912</v>
      </c>
    </row>
    <row r="34" spans="1:8" x14ac:dyDescent="0.25">
      <c r="A34" s="5" t="s">
        <v>37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7">
        <f t="shared" si="1"/>
        <v>0</v>
      </c>
    </row>
    <row r="35" spans="1:8" x14ac:dyDescent="0.25">
      <c r="A35" s="5" t="s">
        <v>38</v>
      </c>
      <c r="B35" s="7">
        <f>B36</f>
        <v>2563600</v>
      </c>
      <c r="C35" s="7">
        <v>-2563600</v>
      </c>
      <c r="D35" s="7">
        <f t="shared" ref="D35:D36" si="3">B35+C35</f>
        <v>0</v>
      </c>
      <c r="E35" s="7">
        <f>E36</f>
        <v>0</v>
      </c>
      <c r="F35" s="7">
        <f>F36</f>
        <v>0</v>
      </c>
      <c r="G35" s="7">
        <f t="shared" si="1"/>
        <v>-2563600</v>
      </c>
    </row>
    <row r="36" spans="1:8" ht="14.25" customHeight="1" x14ac:dyDescent="0.25">
      <c r="A36" s="10" t="s">
        <v>39</v>
      </c>
      <c r="B36" s="7">
        <v>2563600</v>
      </c>
      <c r="C36" s="7">
        <v>-2563600</v>
      </c>
      <c r="D36" s="7">
        <f t="shared" si="3"/>
        <v>0</v>
      </c>
      <c r="E36" s="7">
        <v>0</v>
      </c>
      <c r="F36" s="7">
        <v>0</v>
      </c>
      <c r="G36" s="7">
        <f t="shared" si="1"/>
        <v>-2563600</v>
      </c>
    </row>
    <row r="37" spans="1:8" x14ac:dyDescent="0.25">
      <c r="A37" s="5" t="s">
        <v>40</v>
      </c>
      <c r="B37" s="7">
        <f>B38+B39</f>
        <v>0</v>
      </c>
      <c r="C37" s="7">
        <f>C38+C39</f>
        <v>0</v>
      </c>
      <c r="D37" s="7">
        <f>D38+D39</f>
        <v>0</v>
      </c>
      <c r="E37" s="7">
        <f>E38+E39</f>
        <v>0</v>
      </c>
      <c r="F37" s="7">
        <f>F38+F39</f>
        <v>0</v>
      </c>
      <c r="G37" s="7">
        <f t="shared" si="1"/>
        <v>0</v>
      </c>
    </row>
    <row r="38" spans="1:8" x14ac:dyDescent="0.25">
      <c r="A38" s="10" t="s">
        <v>41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7">
        <f t="shared" si="1"/>
        <v>0</v>
      </c>
    </row>
    <row r="39" spans="1:8" x14ac:dyDescent="0.25">
      <c r="A39" s="10" t="s">
        <v>42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7">
        <f t="shared" si="1"/>
        <v>0</v>
      </c>
    </row>
    <row r="40" spans="1:8" x14ac:dyDescent="0.25">
      <c r="A40" s="14"/>
      <c r="B40" s="13"/>
      <c r="C40" s="13"/>
      <c r="D40" s="13"/>
      <c r="E40" s="13"/>
      <c r="F40" s="13"/>
      <c r="G40" s="13"/>
    </row>
    <row r="41" spans="1:8" x14ac:dyDescent="0.25">
      <c r="A41" s="15" t="s">
        <v>43</v>
      </c>
      <c r="B41" s="16">
        <f t="shared" ref="B41:G41" si="4">SUM(B9,B10,B11,B12,B13,B14,B15,B16,B28,B34,B35,B37)</f>
        <v>205190104.3308</v>
      </c>
      <c r="C41" s="16">
        <f t="shared" si="4"/>
        <v>5756606.8292000005</v>
      </c>
      <c r="D41" s="16">
        <f t="shared" si="4"/>
        <v>210946711.16000003</v>
      </c>
      <c r="E41" s="16">
        <f t="shared" si="4"/>
        <v>211540540.30999997</v>
      </c>
      <c r="F41" s="16">
        <f t="shared" si="4"/>
        <v>211540540.30999997</v>
      </c>
      <c r="G41" s="16">
        <f t="shared" si="4"/>
        <v>6350435.9791999757</v>
      </c>
    </row>
    <row r="42" spans="1:8" x14ac:dyDescent="0.25">
      <c r="A42" s="15" t="s">
        <v>44</v>
      </c>
      <c r="B42" s="17"/>
      <c r="C42" s="17"/>
      <c r="D42" s="17"/>
      <c r="E42" s="17"/>
      <c r="F42" s="17"/>
      <c r="G42" s="16">
        <v>6350435.9791999757</v>
      </c>
      <c r="H42" s="8"/>
    </row>
    <row r="43" spans="1:8" x14ac:dyDescent="0.25">
      <c r="A43" s="14"/>
      <c r="B43" s="14"/>
      <c r="C43" s="14"/>
      <c r="D43" s="14"/>
      <c r="E43" s="14"/>
      <c r="F43" s="14"/>
      <c r="G43" s="14"/>
    </row>
    <row r="44" spans="1:8" x14ac:dyDescent="0.25">
      <c r="A44" s="15" t="s">
        <v>45</v>
      </c>
      <c r="B44" s="14"/>
      <c r="C44" s="14"/>
      <c r="D44" s="14"/>
      <c r="E44" s="14"/>
      <c r="F44" s="14"/>
      <c r="G44" s="14"/>
    </row>
    <row r="45" spans="1:8" x14ac:dyDescent="0.25">
      <c r="A45" s="5" t="s">
        <v>46</v>
      </c>
      <c r="B45" s="7">
        <f>SUM(B46:B53)</f>
        <v>164923156.31999999</v>
      </c>
      <c r="C45" s="7">
        <f>SUM(C46:C53)</f>
        <v>12617118.68</v>
      </c>
      <c r="D45" s="7">
        <f>SUM(D46:D53)</f>
        <v>177540275</v>
      </c>
      <c r="E45" s="7">
        <f>SUM(E46:E53)</f>
        <v>177540275</v>
      </c>
      <c r="F45" s="7">
        <f>SUM(F46:F53)</f>
        <v>177540275</v>
      </c>
      <c r="G45" s="7">
        <f t="shared" ref="G45" si="5">F45-B45</f>
        <v>12617118.680000007</v>
      </c>
    </row>
    <row r="46" spans="1:8" x14ac:dyDescent="0.25">
      <c r="A46" s="18" t="s">
        <v>47</v>
      </c>
      <c r="B46" s="12">
        <v>0</v>
      </c>
      <c r="C46" s="26">
        <v>0</v>
      </c>
      <c r="D46" s="7">
        <f>B46+C46</f>
        <v>0</v>
      </c>
      <c r="E46" s="7">
        <v>0</v>
      </c>
      <c r="F46" s="7">
        <f t="shared" ref="D46:F53" si="6">D46+E46</f>
        <v>0</v>
      </c>
      <c r="G46" s="7">
        <f>F46-B46</f>
        <v>0</v>
      </c>
    </row>
    <row r="47" spans="1:8" x14ac:dyDescent="0.25">
      <c r="A47" s="18" t="s">
        <v>48</v>
      </c>
      <c r="B47" s="12">
        <v>0</v>
      </c>
      <c r="C47" s="26">
        <v>0</v>
      </c>
      <c r="D47" s="7">
        <f t="shared" si="6"/>
        <v>0</v>
      </c>
      <c r="E47" s="7">
        <v>0</v>
      </c>
      <c r="F47" s="7">
        <f t="shared" si="6"/>
        <v>0</v>
      </c>
      <c r="G47" s="7">
        <f t="shared" ref="G47:G63" si="7">F47-B47</f>
        <v>0</v>
      </c>
    </row>
    <row r="48" spans="1:8" x14ac:dyDescent="0.25">
      <c r="A48" s="18" t="s">
        <v>49</v>
      </c>
      <c r="B48" s="12">
        <v>76026484.560000002</v>
      </c>
      <c r="C48" s="26">
        <v>4961375.4400000004</v>
      </c>
      <c r="D48" s="7">
        <f t="shared" si="6"/>
        <v>80987860</v>
      </c>
      <c r="E48" s="7">
        <v>80987860</v>
      </c>
      <c r="F48" s="7">
        <v>80987860</v>
      </c>
      <c r="G48" s="7">
        <f t="shared" si="7"/>
        <v>4961375.4399999976</v>
      </c>
    </row>
    <row r="49" spans="1:7" ht="30" x14ac:dyDescent="0.25">
      <c r="A49" s="18" t="s">
        <v>50</v>
      </c>
      <c r="B49" s="12">
        <v>88896671.760000005</v>
      </c>
      <c r="C49" s="26">
        <v>7655743.2400000002</v>
      </c>
      <c r="D49" s="7">
        <f t="shared" si="6"/>
        <v>96552415</v>
      </c>
      <c r="E49" s="7">
        <v>96552415</v>
      </c>
      <c r="F49" s="7">
        <v>96552415</v>
      </c>
      <c r="G49" s="7">
        <f t="shared" si="7"/>
        <v>7655743.2399999946</v>
      </c>
    </row>
    <row r="50" spans="1:7" x14ac:dyDescent="0.25">
      <c r="A50" s="18" t="s">
        <v>51</v>
      </c>
      <c r="B50" s="12">
        <v>0</v>
      </c>
      <c r="C50" s="26">
        <v>0</v>
      </c>
      <c r="D50" s="7">
        <f t="shared" si="6"/>
        <v>0</v>
      </c>
      <c r="E50" s="7">
        <f t="shared" si="6"/>
        <v>0</v>
      </c>
      <c r="F50" s="7">
        <f t="shared" si="6"/>
        <v>0</v>
      </c>
      <c r="G50" s="7">
        <f t="shared" si="7"/>
        <v>0</v>
      </c>
    </row>
    <row r="51" spans="1:7" x14ac:dyDescent="0.25">
      <c r="A51" s="18" t="s">
        <v>52</v>
      </c>
      <c r="B51" s="12">
        <v>0</v>
      </c>
      <c r="C51" s="26">
        <v>0</v>
      </c>
      <c r="D51" s="7">
        <f t="shared" si="6"/>
        <v>0</v>
      </c>
      <c r="E51" s="7">
        <f t="shared" si="6"/>
        <v>0</v>
      </c>
      <c r="F51" s="7">
        <f t="shared" si="6"/>
        <v>0</v>
      </c>
      <c r="G51" s="7">
        <f t="shared" si="7"/>
        <v>0</v>
      </c>
    </row>
    <row r="52" spans="1:7" x14ac:dyDescent="0.25">
      <c r="A52" s="20" t="s">
        <v>53</v>
      </c>
      <c r="B52" s="12">
        <v>0</v>
      </c>
      <c r="C52" s="26">
        <v>0</v>
      </c>
      <c r="D52" s="7">
        <f t="shared" si="6"/>
        <v>0</v>
      </c>
      <c r="E52" s="7">
        <f t="shared" si="6"/>
        <v>0</v>
      </c>
      <c r="F52" s="7">
        <f t="shared" si="6"/>
        <v>0</v>
      </c>
      <c r="G52" s="7">
        <f t="shared" si="7"/>
        <v>0</v>
      </c>
    </row>
    <row r="53" spans="1:7" x14ac:dyDescent="0.25">
      <c r="A53" s="10" t="s">
        <v>54</v>
      </c>
      <c r="B53" s="12">
        <v>0</v>
      </c>
      <c r="C53" s="26">
        <v>0</v>
      </c>
      <c r="D53" s="7">
        <f t="shared" si="6"/>
        <v>0</v>
      </c>
      <c r="E53" s="7">
        <f t="shared" si="6"/>
        <v>0</v>
      </c>
      <c r="F53" s="7">
        <f t="shared" si="6"/>
        <v>0</v>
      </c>
      <c r="G53" s="7">
        <f t="shared" si="7"/>
        <v>0</v>
      </c>
    </row>
    <row r="54" spans="1:7" x14ac:dyDescent="0.25">
      <c r="A54" s="5" t="s">
        <v>55</v>
      </c>
      <c r="B54" s="7">
        <f>SUM(B55:B58)</f>
        <v>44483485.259999998</v>
      </c>
      <c r="C54" s="19">
        <v>-20848463.989999998</v>
      </c>
      <c r="D54" s="7">
        <f>SUM(D55:D58)</f>
        <v>23635021.27</v>
      </c>
      <c r="E54" s="7">
        <f>SUM(E55:E58)</f>
        <v>22019145.240000002</v>
      </c>
      <c r="F54" s="7">
        <f>SUM(F55:F58)</f>
        <v>21230366.390000001</v>
      </c>
      <c r="G54" s="7">
        <f t="shared" si="7"/>
        <v>-23253118.869999997</v>
      </c>
    </row>
    <row r="55" spans="1:7" x14ac:dyDescent="0.25">
      <c r="A55" s="20" t="s">
        <v>56</v>
      </c>
      <c r="B55" s="11">
        <v>0</v>
      </c>
      <c r="C55" s="26">
        <v>0</v>
      </c>
      <c r="D55" s="7">
        <f>B55+C55</f>
        <v>0</v>
      </c>
      <c r="E55" s="7">
        <v>0</v>
      </c>
      <c r="F55" s="7">
        <v>0</v>
      </c>
      <c r="G55" s="7">
        <f t="shared" si="7"/>
        <v>0</v>
      </c>
    </row>
    <row r="56" spans="1:7" x14ac:dyDescent="0.25">
      <c r="A56" s="18" t="s">
        <v>57</v>
      </c>
      <c r="B56" s="11">
        <v>0</v>
      </c>
      <c r="C56" s="26">
        <v>0</v>
      </c>
      <c r="D56" s="7">
        <f t="shared" ref="D56:D63" si="8">B56+C56</f>
        <v>0</v>
      </c>
      <c r="E56" s="7">
        <v>0</v>
      </c>
      <c r="F56" s="7">
        <v>0</v>
      </c>
      <c r="G56" s="7">
        <f t="shared" si="7"/>
        <v>0</v>
      </c>
    </row>
    <row r="57" spans="1:7" x14ac:dyDescent="0.25">
      <c r="A57" s="18" t="s">
        <v>58</v>
      </c>
      <c r="B57" s="11">
        <v>0</v>
      </c>
      <c r="C57" s="26">
        <v>0</v>
      </c>
      <c r="D57" s="7">
        <f t="shared" si="8"/>
        <v>0</v>
      </c>
      <c r="E57" s="7">
        <v>0</v>
      </c>
      <c r="F57" s="7">
        <v>0</v>
      </c>
      <c r="G57" s="7">
        <f t="shared" si="7"/>
        <v>0</v>
      </c>
    </row>
    <row r="58" spans="1:7" x14ac:dyDescent="0.25">
      <c r="A58" s="20" t="s">
        <v>59</v>
      </c>
      <c r="B58" s="11">
        <v>44483485.259999998</v>
      </c>
      <c r="C58" s="26">
        <v>-20848463.989999998</v>
      </c>
      <c r="D58" s="7">
        <f t="shared" si="8"/>
        <v>23635021.27</v>
      </c>
      <c r="E58" s="29">
        <v>22019145.240000002</v>
      </c>
      <c r="F58" s="30">
        <v>21230366.390000001</v>
      </c>
      <c r="G58" s="7">
        <f t="shared" si="7"/>
        <v>-23253118.869999997</v>
      </c>
    </row>
    <row r="59" spans="1:7" x14ac:dyDescent="0.25">
      <c r="A59" s="5" t="s">
        <v>60</v>
      </c>
      <c r="B59" s="7">
        <f>SUM(B60:B61)</f>
        <v>0</v>
      </c>
      <c r="C59" s="26">
        <v>0</v>
      </c>
      <c r="D59" s="7">
        <f t="shared" si="8"/>
        <v>0</v>
      </c>
      <c r="E59" s="7">
        <v>0</v>
      </c>
      <c r="F59" s="7">
        <v>0</v>
      </c>
      <c r="G59" s="7">
        <f t="shared" si="7"/>
        <v>0</v>
      </c>
    </row>
    <row r="60" spans="1:7" x14ac:dyDescent="0.25">
      <c r="A60" s="18" t="s">
        <v>61</v>
      </c>
      <c r="B60" s="11">
        <v>0</v>
      </c>
      <c r="C60" s="26">
        <v>0</v>
      </c>
      <c r="D60" s="7">
        <f t="shared" si="8"/>
        <v>0</v>
      </c>
      <c r="E60" s="7">
        <v>0</v>
      </c>
      <c r="F60" s="7">
        <v>0</v>
      </c>
      <c r="G60" s="7">
        <f t="shared" si="7"/>
        <v>0</v>
      </c>
    </row>
    <row r="61" spans="1:7" x14ac:dyDescent="0.25">
      <c r="A61" s="18" t="s">
        <v>62</v>
      </c>
      <c r="B61" s="11">
        <v>0</v>
      </c>
      <c r="C61" s="26">
        <v>0</v>
      </c>
      <c r="D61" s="7">
        <f t="shared" si="8"/>
        <v>0</v>
      </c>
      <c r="E61" s="7">
        <v>0</v>
      </c>
      <c r="F61" s="7">
        <v>0</v>
      </c>
      <c r="G61" s="7">
        <f t="shared" si="7"/>
        <v>0</v>
      </c>
    </row>
    <row r="62" spans="1:7" x14ac:dyDescent="0.25">
      <c r="A62" s="5" t="s">
        <v>63</v>
      </c>
      <c r="B62" s="11">
        <v>245845.7</v>
      </c>
      <c r="C62" s="31">
        <v>-245845.7</v>
      </c>
      <c r="D62" s="7">
        <f t="shared" si="8"/>
        <v>0</v>
      </c>
      <c r="E62" s="7">
        <v>0</v>
      </c>
      <c r="F62" s="7">
        <v>0</v>
      </c>
      <c r="G62" s="7">
        <f t="shared" si="7"/>
        <v>-245845.7</v>
      </c>
    </row>
    <row r="63" spans="1:7" x14ac:dyDescent="0.25">
      <c r="A63" s="5" t="s">
        <v>64</v>
      </c>
      <c r="B63" s="11">
        <v>3630900</v>
      </c>
      <c r="C63" s="26">
        <v>-813920</v>
      </c>
      <c r="D63" s="7">
        <f t="shared" si="8"/>
        <v>2816980</v>
      </c>
      <c r="E63" s="32">
        <v>3813790.6399999997</v>
      </c>
      <c r="F63" s="32">
        <v>3813790.6399999997</v>
      </c>
      <c r="G63" s="7">
        <f t="shared" si="7"/>
        <v>182890.63999999966</v>
      </c>
    </row>
    <row r="64" spans="1:7" x14ac:dyDescent="0.25">
      <c r="A64" s="14"/>
      <c r="B64" s="14"/>
      <c r="C64" s="14"/>
      <c r="D64" s="14"/>
      <c r="E64" s="14"/>
      <c r="F64" s="14"/>
      <c r="G64" s="14"/>
    </row>
    <row r="65" spans="1:7" x14ac:dyDescent="0.25">
      <c r="A65" s="15" t="s">
        <v>65</v>
      </c>
      <c r="B65" s="16">
        <f t="shared" ref="B65:G65" si="9">B45+B54+B59+B62+B63</f>
        <v>213283387.27999997</v>
      </c>
      <c r="C65" s="16">
        <f t="shared" si="9"/>
        <v>-9291111.0099999979</v>
      </c>
      <c r="D65" s="16">
        <f t="shared" si="9"/>
        <v>203992276.27000001</v>
      </c>
      <c r="E65" s="16">
        <f t="shared" si="9"/>
        <v>203373210.88</v>
      </c>
      <c r="F65" s="16">
        <f t="shared" si="9"/>
        <v>202584432.02999997</v>
      </c>
      <c r="G65" s="16">
        <f t="shared" si="9"/>
        <v>-10698955.249999989</v>
      </c>
    </row>
    <row r="66" spans="1:7" x14ac:dyDescent="0.25">
      <c r="A66" s="14"/>
      <c r="B66" s="14"/>
      <c r="C66" s="14"/>
      <c r="D66" s="14"/>
      <c r="E66" s="14"/>
      <c r="F66" s="14"/>
      <c r="G66" s="14"/>
    </row>
    <row r="67" spans="1:7" x14ac:dyDescent="0.25">
      <c r="A67" s="15" t="s">
        <v>66</v>
      </c>
      <c r="B67" s="16">
        <f t="shared" ref="B67:G67" si="10">B68</f>
        <v>0</v>
      </c>
      <c r="C67" s="16">
        <f t="shared" si="10"/>
        <v>0</v>
      </c>
      <c r="D67" s="16">
        <f t="shared" si="10"/>
        <v>0</v>
      </c>
      <c r="E67" s="16">
        <f t="shared" si="10"/>
        <v>0</v>
      </c>
      <c r="F67" s="16">
        <f t="shared" si="10"/>
        <v>0</v>
      </c>
      <c r="G67" s="16">
        <f t="shared" si="10"/>
        <v>0</v>
      </c>
    </row>
    <row r="68" spans="1:7" x14ac:dyDescent="0.25">
      <c r="A68" s="5" t="s">
        <v>67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</row>
    <row r="69" spans="1:7" x14ac:dyDescent="0.25">
      <c r="A69" s="14"/>
      <c r="B69" s="14"/>
      <c r="C69" s="14"/>
      <c r="D69" s="14"/>
      <c r="E69" s="14"/>
      <c r="F69" s="14"/>
      <c r="G69" s="14"/>
    </row>
    <row r="70" spans="1:7" x14ac:dyDescent="0.25">
      <c r="A70" s="15" t="s">
        <v>68</v>
      </c>
      <c r="B70" s="16">
        <f t="shared" ref="B70:G70" si="11">B41+B65+B67</f>
        <v>418473491.61079997</v>
      </c>
      <c r="C70" s="16">
        <f t="shared" si="11"/>
        <v>-3534504.1807999974</v>
      </c>
      <c r="D70" s="16">
        <f t="shared" si="11"/>
        <v>414938987.43000007</v>
      </c>
      <c r="E70" s="16">
        <f t="shared" si="11"/>
        <v>414913751.18999994</v>
      </c>
      <c r="F70" s="16">
        <f t="shared" si="11"/>
        <v>414124972.33999991</v>
      </c>
      <c r="G70" s="16">
        <f t="shared" si="11"/>
        <v>-4348519.2708000131</v>
      </c>
    </row>
    <row r="71" spans="1:7" x14ac:dyDescent="0.25">
      <c r="A71" s="14"/>
      <c r="B71" s="14"/>
      <c r="C71" s="14"/>
      <c r="D71" s="14"/>
      <c r="E71" s="14"/>
      <c r="F71" s="14"/>
      <c r="G71" s="14"/>
    </row>
    <row r="72" spans="1:7" x14ac:dyDescent="0.25">
      <c r="A72" s="15" t="s">
        <v>69</v>
      </c>
      <c r="B72" s="14"/>
      <c r="C72" s="14"/>
      <c r="D72" s="14"/>
      <c r="E72" s="14"/>
      <c r="F72" s="14"/>
      <c r="G72" s="14"/>
    </row>
    <row r="73" spans="1:7" x14ac:dyDescent="0.25">
      <c r="A73" s="21" t="s">
        <v>70</v>
      </c>
      <c r="B73" s="11">
        <v>0</v>
      </c>
      <c r="C73" s="33">
        <v>46481757.619999997</v>
      </c>
      <c r="D73" s="33">
        <v>46481757.619999997</v>
      </c>
      <c r="E73" s="34">
        <v>34021133.659999996</v>
      </c>
      <c r="F73" s="34">
        <v>34021133.659999996</v>
      </c>
      <c r="G73" s="7">
        <f>F73-B73</f>
        <v>34021133.659999996</v>
      </c>
    </row>
    <row r="74" spans="1:7" ht="30" x14ac:dyDescent="0.25">
      <c r="A74" s="21" t="s">
        <v>71</v>
      </c>
      <c r="B74" s="11">
        <v>0</v>
      </c>
      <c r="C74" s="35">
        <v>56217515.880000003</v>
      </c>
      <c r="D74" s="35">
        <v>56217515.880000003</v>
      </c>
      <c r="E74" s="35">
        <v>33604422.030000001</v>
      </c>
      <c r="F74" s="35">
        <v>33604422.030000001</v>
      </c>
      <c r="G74" s="7">
        <f>F74-B74</f>
        <v>33604422.030000001</v>
      </c>
    </row>
    <row r="75" spans="1:7" x14ac:dyDescent="0.25">
      <c r="A75" s="22" t="s">
        <v>72</v>
      </c>
      <c r="B75" s="16">
        <f t="shared" ref="B75:G75" si="12">B73+B74</f>
        <v>0</v>
      </c>
      <c r="C75" s="16">
        <f t="shared" si="12"/>
        <v>102699273.5</v>
      </c>
      <c r="D75" s="16">
        <f t="shared" si="12"/>
        <v>102699273.5</v>
      </c>
      <c r="E75" s="16">
        <f t="shared" si="12"/>
        <v>67625555.689999998</v>
      </c>
      <c r="F75" s="16">
        <f t="shared" si="12"/>
        <v>67625555.689999998</v>
      </c>
      <c r="G75" s="16">
        <f t="shared" si="12"/>
        <v>67625555.689999998</v>
      </c>
    </row>
    <row r="76" spans="1:7" x14ac:dyDescent="0.25">
      <c r="A76" s="23"/>
      <c r="B76" s="24"/>
      <c r="C76" s="24"/>
      <c r="D76" s="24"/>
      <c r="E76" s="24"/>
      <c r="F76" s="24"/>
      <c r="G76" s="2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2019-10-29T17:20:17Z</dcterms:created>
  <dcterms:modified xsi:type="dcterms:W3CDTF">2020-02-25T21:22:22Z</dcterms:modified>
</cp:coreProperties>
</file>